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800" windowHeight="90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<sst xmlns="http://schemas.openxmlformats.org/spreadsheetml/2006/main" count="9425" uniqueCount="555">
  <si>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</si>
  <si>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</si>
  <si>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</si>
  <si>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</si>
  <si>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</si>
  <si>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</si>
  <si>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</si>
  <si>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</si>
  <si>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</si>
  <si>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</si>
  <si>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</si>
  <si>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</si>
  <si>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</si>
  <si>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</si>
  <si>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</si>
  <si>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</si>
  <si>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</si>
  <si>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</si>
  <si>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</si>
  <si>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</si>
  <si>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</si>
  <si>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</si>
  <si>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</si>
  <si>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</si>
  <si>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</si>
  <si>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</si>
  <si>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</si>
  <si>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</si>
  <si>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</si>
  <si>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</si>
  <si>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</si>
  <si>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</si>
  <si>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</si>
  <si>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</si>
  <si>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</si>
  <si>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</si>
  <si>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</si>
  <si>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</si>
  <si>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</si>
  <si>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</si>
  <si>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</si>
  <si>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</si>
  <si>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</si>
  <si>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</si>
  <si>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</si>
  <si>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</si>
  <si>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</si>
  <si>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</si>
  <si>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</si>
  <si>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</si>
  <si>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</si>
  <si>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</si>
  <si>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</si>
  <si>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</si>
  <si>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</si>
  <si>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</si>
  <si>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</si>
  <si>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</si>
  <si>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</si>
  <si>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</si>
  <si>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</si>
  <si>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</si>
  <si>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</si>
  <si>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</si>
  <si>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</si>
  <si>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</si>
  <si>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</si>
  <si>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</si>
  <si>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</si>
  <si>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</si>
  <si>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</si>
  <si>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</si>
  <si>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</si>
  <si>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</si>
  <si>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</si>
  <si>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</si>
  <si>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</si>
  <si>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</si>
  <si>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</si>
  <si>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</si>
  <si>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</si>
  <si>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</si>
  <si>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</si>
  <si>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</si>
  <si>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</si>
  <si>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</si>
  <si>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</si>
  <si>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</si>
  <si>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</si>
  <si>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</si>
  <si>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</si>
  <si>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</si>
  <si>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</si>
  <si>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</si>
  <si>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</si>
  <si>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</si>
  <si>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</si>
  <si>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</si>
  <si>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</si>
  <si>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</si>
  <si>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</si>
  <si>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</si>
  <si>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</si>
  <si>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</si>
  <si>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</si>
  <si>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</si>
  <si>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</si>
  <si>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</si>
  <si>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</si>
  <si>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</si>
  <si>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</si>
  <si>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</si>
  <si>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</si>
  <si>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</si>
  <si>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</si>
  <si>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</si>
  <si>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</si>
  <si>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</si>
  <si>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</si>
  <si>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</si>
  <si>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</si>
  <si>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</si>
  <si>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</si>
  <si>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</si>
  <si>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</si>
  <si>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</si>
  <si>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</si>
  <si>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</si>
  <si>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</si>
  <si>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</si>
  <si>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</si>
  <si>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</si>
  <si>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</si>
  <si>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</si>
  <si>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</si>
  <si>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</si>
  <si>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</si>
  <si>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</si>
  <si>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</si>
  <si>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</si>
  <si>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</si>
  <si>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</si>
  <si>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</si>
  <si>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</si>
  <si>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</si>
  <si>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</si>
  <si>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</si>
  <si>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</si>
  <si>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</si>
  <si>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</si>
  <si>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</si>
  <si>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</si>
  <si>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</si>
  <si>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</si>
  <si>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</si>
  <si>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</si>
  <si>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</si>
  <si>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</si>
  <si>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</si>
  <si>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</si>
  <si>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</si>
  <si>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</si>
  <si>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</si>
  <si>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</si>
  <si>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</si>
  <si>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</si>
  <si>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</si>
  <si>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</si>
  <si>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</si>
  <si>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</si>
  <si>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</si>
  <si>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</si>
  <si>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</si>
  <si>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</si>
  <si>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</si>
  <si>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</si>
  <si>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</si>
  <si>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</si>
  <si>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</si>
  <si>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</si>
  <si>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</si>
  <si>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</si>
  <si>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</si>
  <si>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</si>
  <si>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</si>
  <si>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</si>
  <si>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</si>
  <si>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</si>
  <si>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</si>
  <si>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</si>
  <si>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</si>
  <si>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</si>
  <si>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</si>
  <si>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</si>
  <si>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</si>
  <si>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</si>
  <si>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</si>
  <si>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</si>
  <si>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</si>
  <si>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</si>
  <si>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</si>
  <si>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</si>
  <si>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</si>
  <si>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</si>
  <si>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</si>
  <si>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</si>
  <si>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</si>
  <si>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</si>
  <si>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</si>
  <si>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</si>
  <si>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</si>
  <si>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</si>
  <si>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</si>
  <si>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</si>
  <si>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</si>
  <si>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</si>
  <si>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</si>
  <si>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</si>
  <si>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</si>
  <si>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</si>
  <si>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</si>
  <si>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</si>
  <si>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</si>
  <si>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</si>
  <si>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</si>
  <si>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</si>
  <si>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</si>
  <si>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</si>
  <si>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</si>
  <si>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</si>
  <si>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</si>
  <si>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</si>
  <si>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</si>
  <si>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</si>
  <si>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</si>
  <si>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</si>
  <si>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</si>
  <si>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</si>
  <si>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</si>
  <si>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</si>
  <si>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</si>
  <si>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</si>
  <si>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</si>
  <si>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</si>
  <si>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</si>
  <si>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</si>
  <si>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</si>
  <si>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</si>
  <si>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</si>
  <si>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</si>
  <si>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</si>
  <si>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</si>
  <si>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</si>
  <si>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</si>
  <si>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</si>
  <si>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</si>
  <si>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</si>
  <si>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</si>
  <si>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Fachdienst</t>
  </si>
  <si>
    <t>Betreuung und Versorgung in Notsituationen</t>
  </si>
  <si>
    <t>Weg der Mitte</t>
  </si>
  <si>
    <t>Bezirk (auslaufend; keine Neufälle)</t>
  </si>
  <si>
    <t>Dipl.Psych. Robert D. Neale</t>
  </si>
  <si>
    <t>Berlin</t>
  </si>
  <si>
    <t>Psychotherapeutische Parxis f.Kinder u.Jugendliche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</si>
  <si>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</si>
  <si>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</si>
  <si>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</si>
  <si>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</si>
  <si>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</si>
  <si>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</si>
  <si>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</si>
  <si>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</si>
  <si>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Geburt und Familie e.V.</t>
  </si>
  <si>
    <t>GeSAB</t>
  </si>
  <si>
    <t>contact-Die Praxis im Kiez e.V.</t>
  </si>
  <si>
    <t>Lebenshilfe BAB gGmbH</t>
  </si>
  <si>
    <t>Rill, Edeltraud</t>
  </si>
  <si>
    <t>Schultz-Hencke-Heime</t>
  </si>
  <si>
    <t>Diakonieverbund Schweicheln</t>
  </si>
  <si>
    <t>Tagesgruppe Geltow</t>
  </si>
  <si>
    <t>Vollzeitpflege (vorm. Dauerpflege)</t>
  </si>
  <si>
    <t>Andere Bundesländer</t>
  </si>
  <si>
    <t>Vollzeitpflege mit erweitertem Föderbedarf (vorm. Heilpädag. Pflege)</t>
  </si>
  <si>
    <t>Hoffmann,Helga u. Manfred</t>
  </si>
  <si>
    <t>Sozalarbeit &amp; Segeln</t>
  </si>
  <si>
    <t>Sozialarbeit und Segeln e.V.</t>
  </si>
  <si>
    <t>im Bezirk (aber nicht im Sozialraum)</t>
  </si>
  <si>
    <t>Clearingst. "Sozialarbeit u. Segeln"</t>
  </si>
  <si>
    <t>Sancta Maria KH</t>
  </si>
  <si>
    <t>St. Josef Kinderheim</t>
  </si>
  <si>
    <t>LebenshilfegGmbH/ FED</t>
  </si>
  <si>
    <t>Psych Praxis Puschke/ Beißer</t>
  </si>
  <si>
    <t>Psychotherapeutische Praxis Detmolder straße</t>
  </si>
  <si>
    <t>Kunsttherapiepraxis U. Rauch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</si>
  <si>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</si>
  <si>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</si>
  <si>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</si>
  <si>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</si>
  <si>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</si>
  <si>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</si>
  <si>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</si>
  <si>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</si>
  <si>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</si>
  <si>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</si>
  <si>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</si>
  <si>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</si>
  <si>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Stationäre Eingliederungshilfe (in Verb. mit § 34, WAB)</t>
  </si>
  <si>
    <t>Brandenburg</t>
  </si>
  <si>
    <t>Sozialpädagogische begleitete außerbetriebliche Ausbildung - auslaufend</t>
  </si>
  <si>
    <t>JAZ</t>
  </si>
  <si>
    <t>Region A/RT 1</t>
  </si>
  <si>
    <t>Gemeinsame Wohnformen für Mütter/Väter und Kinder - 24 Std.</t>
  </si>
  <si>
    <t>EJF e. V. Mutter-Kind-Haus</t>
  </si>
  <si>
    <t>Therapeutin Remy</t>
  </si>
  <si>
    <t>Legastheniezentrum-Schöneberg</t>
  </si>
  <si>
    <t>EJF Lazarus gAG</t>
  </si>
  <si>
    <t>Par-Ce-Val</t>
  </si>
  <si>
    <t>AHB -Ambulante Hilfen Berlin</t>
  </si>
  <si>
    <t>Praxis Langer</t>
  </si>
  <si>
    <t>Wadzeck-Stiftung</t>
  </si>
  <si>
    <t>befristete Vollzeitpflege (vorm. Kurzpflege)</t>
  </si>
  <si>
    <t>Großpflege</t>
  </si>
  <si>
    <t>Pflegefamilie</t>
  </si>
  <si>
    <t>Betreutes Jugendwohnen (WG-BEW-BWV)</t>
  </si>
  <si>
    <t>Leben Lernen e V.</t>
  </si>
  <si>
    <t>Mariaschutz</t>
  </si>
  <si>
    <t>Pfefferwerk gGmbh</t>
  </si>
  <si>
    <t>NHW</t>
  </si>
  <si>
    <t>WeGe ins Leben</t>
  </si>
  <si>
    <t>Kinder- und Jugendheim Stulz, Schriever´sche St.</t>
  </si>
  <si>
    <t>Alte Schule Bunsoh</t>
  </si>
  <si>
    <t>Heilpädagogisches Kinderheim Arenholz</t>
  </si>
  <si>
    <t>Kinderhaus Husby</t>
  </si>
  <si>
    <t>Pestalozzi-Fröbel-Haus</t>
  </si>
  <si>
    <t>EJF</t>
  </si>
  <si>
    <t>EJF-Lazarus gAG</t>
  </si>
  <si>
    <t>Wadzeckstiftung</t>
  </si>
  <si>
    <t>Wohngruppe Russe</t>
  </si>
  <si>
    <t>Ev. Johannesstift</t>
  </si>
  <si>
    <t>St. Monika Kinder- u. Jugendheim</t>
  </si>
  <si>
    <t>Institute d. Hedwigschwestern</t>
  </si>
  <si>
    <t>Kinderheim Guldeholz</t>
  </si>
  <si>
    <t>Kühnen, Peter Therapiepraxis</t>
  </si>
  <si>
    <t>Psycholog. Praxis Suchlandstraße</t>
  </si>
  <si>
    <t>Berthold-Otto-Schule</t>
  </si>
  <si>
    <t>Caroline-von-Heydebrand-Schule</t>
  </si>
  <si>
    <t>Stationäre Eingliederungshilfe (in Verb. mit § 34, Schichtdienstgruppe)</t>
  </si>
  <si>
    <t>Karuna e. V.,  Clearingstelle Cleanpeace</t>
  </si>
  <si>
    <t>§ 42/43</t>
  </si>
  <si>
    <t>Unterbr. Infolge der Inobhutnahme/Sozialpäd. Krisenintervention</t>
  </si>
  <si>
    <t>Pflegefamilie Fischer</t>
  </si>
  <si>
    <t>Region A/RT 2</t>
  </si>
  <si>
    <t>Sozialpädagogische begleitete Berufsausbildung als teilstationäres Angebot</t>
  </si>
  <si>
    <t>Soz.päd.Praxis Langer</t>
  </si>
  <si>
    <t>Gemeinsame Wohnformen für Mütter/Väter und Kinder - Einzelwohnen ohne Kinderbetreuung</t>
  </si>
  <si>
    <t>Kulturverein Prenzlauer Berg e.V.</t>
  </si>
  <si>
    <t>Nachbarschaftsheim Schöneberg e. V.</t>
  </si>
  <si>
    <t>Packhaus</t>
  </si>
  <si>
    <t>Goll, Martin Therapiepraxis</t>
  </si>
  <si>
    <t>Praxis am Rath.Steglitz-Koppe-</t>
  </si>
  <si>
    <t>institut f. Psychotherapie</t>
  </si>
  <si>
    <t>Dick&amp;Dünn</t>
  </si>
  <si>
    <t>H.U.G.O. e. V.</t>
  </si>
  <si>
    <t>Jakus e.V.</t>
  </si>
  <si>
    <t>Luisenstift</t>
  </si>
  <si>
    <t>Navitas</t>
  </si>
  <si>
    <t>Jugendwohnen im kiez</t>
  </si>
  <si>
    <t>Brügger Hof GbR</t>
  </si>
  <si>
    <t>Königin-Luise-Stiftung</t>
  </si>
  <si>
    <t>das Umgebinde -Himmelpfort-</t>
  </si>
  <si>
    <t>VJB e.V.</t>
  </si>
  <si>
    <t>Schultz-Hencke-Heime-Kiel</t>
  </si>
  <si>
    <t>Paul Gerhard Werk</t>
  </si>
  <si>
    <t>Ev. Jugendhilfe Geltow</t>
  </si>
  <si>
    <t>schultz-Hencke-Haus Brandenburg</t>
  </si>
  <si>
    <t>Er.Ste.Trägergesellschaft</t>
  </si>
  <si>
    <t>EFJ</t>
  </si>
  <si>
    <t>abw e.V.</t>
  </si>
  <si>
    <t>Dipl. Psych Kropf, Andrea</t>
  </si>
  <si>
    <t>Dipl.Päd. Van Dorsten-Gnädig</t>
  </si>
  <si>
    <t>Fill GbR</t>
  </si>
  <si>
    <t>Stationäre Eingliederungshilfe (in Verb. mit § 34, Erziehungswohngruppen)</t>
  </si>
  <si>
    <t>Günter Trise Therapeutische Wohngruppe</t>
  </si>
  <si>
    <t>Leben(s)zeit gemeinn. Fördergesellsch.mbH</t>
  </si>
  <si>
    <t xml:space="preserve">Rehabilitationsklinik für Kinder und Jugendliche </t>
  </si>
  <si>
    <t>Region A/WiJu</t>
  </si>
  <si>
    <t>Pflegestelle Müller</t>
  </si>
  <si>
    <t>Region B/RT 1</t>
  </si>
  <si>
    <t>Abraxas</t>
  </si>
  <si>
    <t>Sozialpädagogische begleitete Berufsorientierung als teilstationäres Angebot</t>
  </si>
  <si>
    <t>werkhof Start Up</t>
  </si>
  <si>
    <t>Sozialpädagogische Begleitung und Betreuung als ambulantes Angebot</t>
  </si>
  <si>
    <t>K.I.D.S. e.V</t>
  </si>
  <si>
    <t>Mutter-Kind-Wohnen Domus</t>
  </si>
  <si>
    <t>Gemeinsame Wohnformen für Mütter/Väter und Kinder - Einzelwohnen mit Kinderbetreuung</t>
  </si>
  <si>
    <t>Beißer, Dipl.Psych. Katharina</t>
  </si>
  <si>
    <t>Dipl Psych Vester</t>
  </si>
  <si>
    <t>Fibel e.V.</t>
  </si>
  <si>
    <t>Petz e. V.</t>
  </si>
  <si>
    <t>Puschke Therapiepraxis</t>
  </si>
  <si>
    <t>contact "Jolly Joker"</t>
  </si>
  <si>
    <t>F A B e.V.</t>
  </si>
  <si>
    <t>FAB e.V.</t>
  </si>
  <si>
    <t>Evangelisches Klubheim e.V.</t>
  </si>
  <si>
    <t>AMSOC e.V.</t>
  </si>
  <si>
    <t>Famos</t>
  </si>
  <si>
    <t>LebensWelt</t>
  </si>
  <si>
    <t>Tannenhof Berlin-Brandenburg e.V.</t>
  </si>
  <si>
    <t>Schultz-Hencke-Haus</t>
  </si>
  <si>
    <t>JAW Friedenau BEW</t>
  </si>
  <si>
    <t>Heilpäd. Wohngruppen Penkefitz</t>
  </si>
  <si>
    <t>Diakonie KJhV Reinickendorf</t>
  </si>
  <si>
    <t>erste Trägergesellschaft mbH</t>
  </si>
  <si>
    <t>EV Jugendhilfe Obernjesa-Borna</t>
  </si>
  <si>
    <t>Lebensgemeinschaft Nordland</t>
  </si>
  <si>
    <t>Karuna Villa Störtebecker</t>
  </si>
  <si>
    <t>Kinderheim Sancta Maria.</t>
  </si>
  <si>
    <t>HW Penkefitz</t>
  </si>
  <si>
    <t>Diakonie Schweicheln e. V.</t>
  </si>
  <si>
    <t>Claeringstelle Clara</t>
  </si>
  <si>
    <t>Clearingstelle Clara</t>
  </si>
  <si>
    <t>Haus Conradshöhe-Clara-Clearingstelle</t>
  </si>
  <si>
    <t>EJF Lazarus gAG-KJHZ-Neukölln</t>
  </si>
  <si>
    <t>Calvet-Kruppa, Claudine, Dipl.Psych.</t>
  </si>
  <si>
    <t>psychotherap. Czmok</t>
  </si>
  <si>
    <t>Zentrum z. Therapie d. Rechenschw.</t>
  </si>
  <si>
    <t>DudenPaetec</t>
  </si>
  <si>
    <t>Stationäre Eingliederungshilfe (in Verb. mit § 34, Erziehungsstellen)</t>
  </si>
  <si>
    <t>Region B/RT 2</t>
  </si>
  <si>
    <t>Ziegner Stiftung</t>
  </si>
  <si>
    <t>Universalstiftung H. Ziegner</t>
  </si>
  <si>
    <t xml:space="preserve">Werkhof </t>
  </si>
  <si>
    <t>Familientherapie - ambulant</t>
  </si>
  <si>
    <t>AmSel GbR</t>
  </si>
  <si>
    <t>Psych. Praxis Suchlandstr.</t>
  </si>
  <si>
    <t>Psychotherap. Arbeitsgemeinschaft</t>
  </si>
  <si>
    <t>Thiel, E., Dipl. Psych.</t>
  </si>
  <si>
    <t>Witte</t>
  </si>
  <si>
    <t>ZTR Berlin</t>
  </si>
  <si>
    <t>contact "exchange u. "challenge"</t>
  </si>
  <si>
    <t>Sonny Side Up</t>
  </si>
  <si>
    <t>AL-Dar e.V.</t>
  </si>
  <si>
    <t>Kompaxx e.V.</t>
  </si>
  <si>
    <t>Jugenwohnen im Kiez</t>
  </si>
  <si>
    <t>Sozialdienst kathol. Frauen Berlin e.V.</t>
  </si>
  <si>
    <t>NHW Kinderschutzstellen</t>
  </si>
  <si>
    <t>Jugendhilfe Gröditz e.V.</t>
  </si>
  <si>
    <t>Mansfeld-Löbbecke-Stiftung</t>
  </si>
  <si>
    <t xml:space="preserve">NEUHland </t>
  </si>
  <si>
    <t>Haus Conradshöhe</t>
  </si>
  <si>
    <t>EJF Haus am See</t>
  </si>
  <si>
    <t>Penkefitz</t>
  </si>
  <si>
    <t>Maischein, Ute</t>
  </si>
  <si>
    <t>Psych.Praxis Scholz GmbH</t>
  </si>
  <si>
    <t>Kath. St. Hildegard Schule</t>
  </si>
  <si>
    <t>WG "Haus am Wald"</t>
  </si>
  <si>
    <t>Region B/WiJu</t>
  </si>
  <si>
    <t>Region C/RT 1</t>
  </si>
  <si>
    <t>Sozialpädagogische begleitete Berufsvorbereitung als teilstationäres Angebot</t>
  </si>
  <si>
    <t>EFJ Mutter-Kind-Haus</t>
  </si>
  <si>
    <t>EJF e. V.</t>
  </si>
  <si>
    <t>Ambulante Hilfe zur Erziehung</t>
  </si>
  <si>
    <t>brämer-franke</t>
  </si>
  <si>
    <t>Brinkmöller, Heidemarie Therapiepraxis</t>
  </si>
  <si>
    <t>Harten , Martin</t>
  </si>
  <si>
    <t>Ulbrich (Timmermann)</t>
  </si>
  <si>
    <t>kinderleicht</t>
  </si>
  <si>
    <t>Legastheniezentrum-Schöneberg e. V.</t>
  </si>
  <si>
    <t>Schultz-Hencke-Heime lerntherap. Berlin</t>
  </si>
  <si>
    <t>ADV</t>
  </si>
  <si>
    <t>S&amp;S gGmbH</t>
  </si>
  <si>
    <t>Wadzekstiftung</t>
  </si>
  <si>
    <t>Sozialpäd. Jugendwohnen e.V.</t>
  </si>
  <si>
    <t>Andreas Grünig "Peter Pan"</t>
  </si>
  <si>
    <t>Elisabethheim Havetoft</t>
  </si>
  <si>
    <t>Internat Schloss Torgelow</t>
  </si>
  <si>
    <t>Jugendhaus Friedrichshain</t>
  </si>
  <si>
    <t>Jugendhaus Weißensee</t>
  </si>
  <si>
    <t>treberhilfe berlin</t>
  </si>
  <si>
    <t>Römer Hildegard</t>
  </si>
  <si>
    <t>Kathrin  Vogt - KunstMusikRäume</t>
  </si>
  <si>
    <t>otto-berthold-schule</t>
  </si>
  <si>
    <t>Emil Molt Schule</t>
  </si>
  <si>
    <t>Stationäre Eingliederungshilfe (in Verb. mit § 34, Betreutes Jugendwohnen - WG-BEW-BWV)</t>
  </si>
  <si>
    <t>Alte Ziegelei Rädel</t>
  </si>
  <si>
    <t>§ 42</t>
  </si>
  <si>
    <t>akc</t>
  </si>
  <si>
    <t>Region C/RT 2</t>
  </si>
  <si>
    <t>Gemeinsame Wohnformen für Mütter/Väter und Kinder - auslaufend</t>
  </si>
  <si>
    <t>diak. werk potsdam</t>
  </si>
  <si>
    <t>Keil, Esther-Maria</t>
  </si>
  <si>
    <t>Familientherapie (aufsuchende) - auslaufend</t>
  </si>
  <si>
    <t>contact "Zeig Dich"</t>
  </si>
  <si>
    <t>Familenbande GbR</t>
  </si>
  <si>
    <t>awo Ludwigslust</t>
  </si>
  <si>
    <t>Contact Claering im Vorfeld der HP</t>
  </si>
  <si>
    <t>Schulz-Hencke-Haus</t>
  </si>
  <si>
    <t>Am Nikolausholz</t>
  </si>
  <si>
    <t>CJD Ebersbach</t>
  </si>
  <si>
    <t>Kieler Sprotte</t>
  </si>
  <si>
    <t>Schloß Torgelow</t>
  </si>
  <si>
    <t>EJF Mädchenwohngruppe</t>
  </si>
  <si>
    <t>JAW Päd. Verbund Lindenhof</t>
  </si>
  <si>
    <t>Emmi Pikler Haus</t>
  </si>
  <si>
    <t>Gemeinn.Gesellschaft Brandenburg</t>
  </si>
  <si>
    <t>kiezküchen</t>
  </si>
  <si>
    <t>Region C/unbegl. Minderj.</t>
  </si>
  <si>
    <t>Sozialdiakonische Arbeit, Victoriastadt gGmbh</t>
  </si>
  <si>
    <t>Evin e.V. Kulturinsel</t>
  </si>
  <si>
    <t>ALEP e.V.</t>
  </si>
  <si>
    <t>INDI gGmbH</t>
  </si>
  <si>
    <t>Zwischenstation e.V.</t>
  </si>
  <si>
    <t>FSD Stiftung</t>
  </si>
  <si>
    <t>Pro Xeno</t>
  </si>
  <si>
    <t>DGVT</t>
  </si>
  <si>
    <t>folteropfer e.V</t>
  </si>
  <si>
    <t>Behandlungszentrum Folteropfer</t>
  </si>
  <si>
    <t>Region C/WiJu</t>
  </si>
  <si>
    <t>Region D/RT 1</t>
  </si>
  <si>
    <t>Drogennotdienst Escape</t>
  </si>
  <si>
    <t>Gemeinn.Verein anthropo.Heilkunst</t>
  </si>
  <si>
    <t>Contact  Kurzclearing</t>
  </si>
  <si>
    <t>Albert Schweitzer Kd. Dorf</t>
  </si>
  <si>
    <t>EWG Krause, Petra</t>
  </si>
  <si>
    <t>CJD Christopherusschule Versmold</t>
  </si>
  <si>
    <t>Eiderhaus</t>
  </si>
  <si>
    <t>Ev. Mädchenheim Pasig</t>
  </si>
  <si>
    <t>Haus an der Förde</t>
  </si>
  <si>
    <t>Zusammenwirken im Familienk.</t>
  </si>
  <si>
    <t xml:space="preserve">JAW </t>
  </si>
  <si>
    <t>Pro Max e.V.</t>
  </si>
  <si>
    <t>Dipl. Psych. Joh. Vester</t>
  </si>
  <si>
    <t>Kinderhaus Zur Mühle</t>
  </si>
  <si>
    <t xml:space="preserve">Sächs. Landesgymnasium St. Afra </t>
  </si>
  <si>
    <t>Der Steg e.V.</t>
  </si>
  <si>
    <t>jaz keine kosten</t>
  </si>
  <si>
    <t>Region D/RT 2</t>
  </si>
  <si>
    <t>Werkhof</t>
  </si>
  <si>
    <t>Ambulante Familienpflege Berlin</t>
  </si>
  <si>
    <t>Familie e.V.</t>
  </si>
  <si>
    <t>Lebenshilfe  gGmbH</t>
  </si>
  <si>
    <t>Hoffbauer-Stiftung</t>
  </si>
  <si>
    <t>JGF Neumünster</t>
  </si>
  <si>
    <t>Johannesstift</t>
  </si>
  <si>
    <t>Clara-Clearingstelle</t>
  </si>
  <si>
    <t>Wuhletal-Psychosoziales Zentrum</t>
  </si>
  <si>
    <t>Balance</t>
  </si>
  <si>
    <t>Therapeutisches Hilfswerk</t>
  </si>
  <si>
    <t>Petz e.V.</t>
  </si>
  <si>
    <t>CJD Asthmaz. Bechtesgaden</t>
  </si>
  <si>
    <t>St Elisabeth Stiftung</t>
  </si>
  <si>
    <t>Region D/WiJu</t>
  </si>
  <si>
    <t>&lt;== Stand der Mengenstatistik-Daten ( vorläufig )</t>
  </si>
  <si>
    <t>&lt;== Stand der Mengenstatistik-Daten ( vorläufige Eingabe 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</si>
</sst>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8.25"/>
      <name val="Arial"/>
      <family val="2"/>
    </font>
    <font>
      <sz val="16.25"/>
      <name val="Arial"/>
      <family val="2"/>
    </font>
    <font>
      <sz val="8.75"/>
      <name val="Arial"/>
      <family val="2"/>
    </font>
    <font>
      <sz val="11.25"/>
      <name val="Arial"/>
      <family val="2"/>
    </font>
    <font>
      <sz val="10.2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6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11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0" fillId="9" borderId="0" xfId="0" applyFill="1" applyAlignment="1">
      <alignment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2" fillId="9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0" borderId="1" xfId="0" applyFill="1" applyBorder="1" applyAlignment="1">
      <alignment/>
    </xf>
    <xf numFmtId="14" fontId="1" fillId="2" borderId="10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35"/>
          <c:y val="0.14975"/>
          <c:w val="0.506"/>
          <c:h val="0.6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4"/>
          <c:w val="0.512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26"/>
          <c:w val="0.50275"/>
          <c:h val="0.5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5"/>
          <c:w val="0.49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21825"/>
          <c:w val="0.478"/>
          <c:h val="0.6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2955"/>
          <c:w val="0.502"/>
          <c:h val="0.6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25"/>
          <c:y val="0.22375"/>
          <c:w val="0.49425"/>
          <c:h val="0.58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05"/>
          <c:y val="0.25"/>
          <c:w val="0.4495"/>
          <c:h val="0.58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1995"/>
          <c:w val="0.5435"/>
          <c:h val="0.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2"/>
          <c:w val="0.491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1825"/>
          <c:w val="0.52925"/>
          <c:h val="0.609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8475"/>
          <c:w val="0.531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185"/>
          <c:w val="0.54525"/>
          <c:h val="0.615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0.40525</cdr:y>
    </cdr:from>
    <cdr:to>
      <cdr:x>0.9815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0.608</cdr:x>
      <cdr:y>0.84675</cdr:y>
    </cdr:from>
    <cdr:to>
      <cdr:x>0.8405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2276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0.01375</cdr:x>
      <cdr:y>0.51425</cdr:y>
    </cdr:from>
    <cdr:to>
      <cdr:x>0.19825</cdr:x>
      <cdr:y>0.652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1381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0.582</cdr:x>
      <cdr:y>0.86225</cdr:y>
    </cdr:from>
    <cdr:to>
      <cdr:x>0.80675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0.6235</cdr:x>
      <cdr:y>0.14175</cdr:y>
    </cdr:from>
    <cdr:to>
      <cdr:x>0.959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3810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0.731</cdr:x>
      <cdr:y>0.284</cdr:y>
    </cdr:from>
    <cdr:to>
      <cdr:x>0.99875</cdr:x>
      <cdr:y>0.42125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762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0.21225</cdr:x>
      <cdr:y>0.9055</cdr:y>
    </cdr:from>
    <cdr:to>
      <cdr:x>0.5385</cdr:x>
      <cdr:y>0.983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24479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542925</xdr:colOff>
      <xdr:row>67</xdr:row>
      <xdr:rowOff>9525</xdr:rowOff>
    </xdr:from>
    <xdr:to>
      <xdr:col>11</xdr:col>
      <xdr:colOff>142875</xdr:colOff>
      <xdr:row>83</xdr:row>
      <xdr:rowOff>142875</xdr:rowOff>
    </xdr:to>
    <xdr:graphicFrame>
      <xdr:nvGraphicFramePr>
        <xdr:cNvPr id="3" name="Chart 4"/>
        <xdr:cNvGraphicFramePr/>
      </xdr:nvGraphicFramePr>
      <xdr:xfrm>
        <a:off x="6915150" y="1088707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0.2335</cdr:y>
    </cdr:from>
    <cdr:to>
      <cdr:x>0.89525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0.35475</cdr:y>
    </cdr:from>
    <cdr:to>
      <cdr:x>0.17175</cdr:x>
      <cdr:y>0.45025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0.6115</cdr:x>
      <cdr:y>0.1065</cdr:y>
    </cdr:from>
    <cdr:to>
      <cdr:x>0.93125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7622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0.67675</cdr:y>
    </cdr:from>
    <cdr:to>
      <cdr:x>0.996</cdr:x>
      <cdr:y>0.8155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8097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0.06025</cdr:x>
      <cdr:y>0.84925</cdr:y>
    </cdr:from>
    <cdr:to>
      <cdr:x>0.2625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22669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67</xdr:row>
      <xdr:rowOff>76200</xdr:rowOff>
    </xdr:from>
    <xdr:to>
      <xdr:col>6</xdr:col>
      <xdr:colOff>342900</xdr:colOff>
      <xdr:row>84</xdr:row>
      <xdr:rowOff>0</xdr:rowOff>
    </xdr:to>
    <xdr:graphicFrame>
      <xdr:nvGraphicFramePr>
        <xdr:cNvPr id="2" name="Chart 3"/>
        <xdr:cNvGraphicFramePr/>
      </xdr:nvGraphicFramePr>
      <xdr:xfrm>
        <a:off x="3571875" y="108680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0.33175</cdr:y>
    </cdr:from>
    <cdr:to>
      <cdr:x>0.8265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0.62425</cdr:x>
      <cdr:y>0.85825</cdr:y>
    </cdr:from>
    <cdr:to>
      <cdr:x>0.72075</cdr:x>
      <cdr:y>0.9075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52650" y="23145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0.0225</cdr:x>
      <cdr:y>0.593</cdr:y>
    </cdr:from>
    <cdr:to>
      <cdr:x>0.097</cdr:x>
      <cdr:y>0.64225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6002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0.10225</cdr:y>
    </cdr:from>
    <cdr:to>
      <cdr:x>0.7555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</cdr:x>
      <cdr:y>0.295</cdr:y>
    </cdr:from>
    <cdr:to>
      <cdr:x>1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0.7545</cdr:y>
    </cdr:from>
    <cdr:to>
      <cdr:x>0.31425</cdr:x>
      <cdr:y>0.83225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288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0.47025</cdr:y>
    </cdr:from>
    <cdr:to>
      <cdr:x>0.86475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2573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0.522</cdr:x>
      <cdr:y>0.092</cdr:y>
    </cdr:from>
    <cdr:to>
      <cdr:x>0.61475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23812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</cdr:x>
      <cdr:y>0.2535</cdr:y>
    </cdr:from>
    <cdr:to>
      <cdr:x>0.4805</cdr:x>
      <cdr:y>0.257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0.57575</cdr:x>
      <cdr:y>0.90075</cdr:y>
    </cdr:from>
    <cdr:to>
      <cdr:x>0.70925</cdr:x>
      <cdr:y>0.96475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09775" y="24098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0.12575</cdr:x>
      <cdr:y>0.526</cdr:y>
    </cdr:from>
    <cdr:to>
      <cdr:x>0.25925</cdr:x>
      <cdr:y>0.6115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1400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0.2535</cdr:y>
    </cdr:from>
    <cdr:to>
      <cdr:x>0.39475</cdr:x>
      <cdr:y>0.257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0.25975</cdr:x>
      <cdr:y>0.136</cdr:y>
    </cdr:from>
    <cdr:to>
      <cdr:x>0.39325</cdr:x>
      <cdr:y>0.21425</cdr:y>
    </cdr:to>
    <cdr:sp>
      <cdr:nvSpPr>
        <cdr:cNvPr id="7" name="TextBox 7"/>
        <cdr:cNvSpPr txBox="1">
          <a:spLocks noChangeArrowheads="1"/>
        </cdr:cNvSpPr>
      </cdr:nvSpPr>
      <cdr:spPr>
        <a:xfrm>
          <a:off x="904875" y="3619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3171825</xdr:colOff>
      <xdr:row>73</xdr:row>
      <xdr:rowOff>66675</xdr:rowOff>
    </xdr:from>
    <xdr:to>
      <xdr:col>10</xdr:col>
      <xdr:colOff>200025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14750" y="1188720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57150</xdr:rowOff>
    </xdr:from>
    <xdr:to>
      <xdr:col>24</xdr:col>
      <xdr:colOff>295275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305675" y="11877675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0.337</cdr:y>
    </cdr:from>
    <cdr:to>
      <cdr:x>0.99125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0.6935</cdr:x>
      <cdr:y>0.768</cdr:y>
    </cdr:from>
    <cdr:to>
      <cdr:x>0.948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</cdr:y>
    </cdr:from>
    <cdr:to>
      <cdr:x>0.31775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0.12375</cdr:y>
    </cdr:from>
    <cdr:to>
      <cdr:x>0.91725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3333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0.73925</cdr:x>
      <cdr:y>0.233</cdr:y>
    </cdr:from>
    <cdr:to>
      <cdr:x>0.999</cdr:x>
      <cdr:y>0.37025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628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</cdr:x>
      <cdr:y>0.80725</cdr:y>
    </cdr:from>
    <cdr:to>
      <cdr:x>0.5895</cdr:x>
      <cdr:y>0.88475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400425" y="10934700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57975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0.26075</cdr:y>
    </cdr:from>
    <cdr:to>
      <cdr:x>0.14075</cdr:x>
      <cdr:y>0.331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7048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0.11225</cdr:y>
    </cdr:from>
    <cdr:to>
      <cdr:x>0.94075</cdr:x>
      <cdr:y>0.1895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2952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0.7165</cdr:x>
      <cdr:y>0.22125</cdr:y>
    </cdr:from>
    <cdr:to>
      <cdr:x>0.9695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6000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0.35825</cdr:x>
      <cdr:y>0.924</cdr:y>
    </cdr:from>
    <cdr:to>
      <cdr:x>0.6665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5050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175</v>
      </c>
      <c r="F1" s="4" t="s">
        <v>132</v>
      </c>
      <c r="G1" s="4"/>
      <c r="H1" s="4"/>
      <c r="K1" s="48" t="s">
        <v>222</v>
      </c>
    </row>
    <row r="2" spans="1:26" ht="12.75">
      <c r="A2" s="4" t="s">
        <v>136</v>
      </c>
      <c r="C2" s="4" t="s">
        <v>68</v>
      </c>
      <c r="D2" s="4" t="s">
        <v>176</v>
      </c>
      <c r="E2" s="3" t="s">
        <v>130</v>
      </c>
      <c r="F2" s="4" t="s">
        <v>177</v>
      </c>
      <c r="G2" s="75"/>
      <c r="H2" s="95" t="s">
        <v>1</v>
      </c>
      <c r="I2" s="87"/>
      <c r="J2" s="96"/>
      <c r="K2" s="75"/>
      <c r="L2" s="92" t="s">
        <v>2</v>
      </c>
      <c r="M2" s="87"/>
      <c r="N2" s="91"/>
      <c r="O2" s="75"/>
      <c r="P2" s="92" t="s">
        <v>3</v>
      </c>
      <c r="Q2" s="66"/>
      <c r="R2" s="91"/>
      <c r="S2" s="75"/>
      <c r="T2" s="92" t="s">
        <v>4</v>
      </c>
      <c r="U2" s="87"/>
      <c r="V2" s="91"/>
      <c r="W2" s="75"/>
      <c r="X2" s="93" t="s">
        <v>5</v>
      </c>
      <c r="Y2" s="87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8" t="s">
        <v>229</v>
      </c>
      <c r="H3" s="89" t="s">
        <v>230</v>
      </c>
      <c r="I3" s="90" t="s">
        <v>231</v>
      </c>
      <c r="J3" s="28"/>
      <c r="K3" s="97" t="s">
        <v>229</v>
      </c>
      <c r="L3" s="98" t="s">
        <v>230</v>
      </c>
      <c r="M3" s="90" t="s">
        <v>231</v>
      </c>
      <c r="N3" s="28"/>
      <c r="O3" s="97" t="s">
        <v>229</v>
      </c>
      <c r="P3" s="98" t="s">
        <v>230</v>
      </c>
      <c r="Q3" s="90" t="s">
        <v>231</v>
      </c>
      <c r="R3" s="28"/>
      <c r="S3" s="97" t="s">
        <v>229</v>
      </c>
      <c r="T3" s="98" t="s">
        <v>230</v>
      </c>
      <c r="U3" s="90" t="s">
        <v>231</v>
      </c>
      <c r="V3" s="28"/>
      <c r="W3" s="97" t="s">
        <v>229</v>
      </c>
      <c r="X3" s="98" t="s">
        <v>230</v>
      </c>
      <c r="Y3" s="94" t="s">
        <v>231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32</v>
      </c>
      <c r="F4" s="21">
        <f>SUM(D4+D5+D6-E4)</f>
        <v>0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9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32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4</v>
      </c>
      <c r="L5" s="42">
        <f>SUM('RSD A'!D5)</f>
        <v>1</v>
      </c>
      <c r="M5" s="47">
        <f>SUM('RSD A'!E5)</f>
        <v>5</v>
      </c>
      <c r="N5" s="45"/>
      <c r="O5" s="53">
        <f>SUM('RSD B'!C5)</f>
        <v>11</v>
      </c>
      <c r="P5" s="42">
        <f>SUM('RSD B'!D5)</f>
        <v>1</v>
      </c>
      <c r="Q5" s="47">
        <f>SUM('RSD B'!E5)</f>
        <v>12</v>
      </c>
      <c r="R5" s="30"/>
      <c r="S5" s="53">
        <f>SUM('RSD C'!C5)</f>
        <v>7</v>
      </c>
      <c r="T5" s="42">
        <f>SUM('RSD C'!D5)</f>
        <v>5</v>
      </c>
      <c r="U5" s="47">
        <f>SUM('RSD C'!E5)</f>
        <v>12</v>
      </c>
      <c r="V5" s="30"/>
      <c r="W5" s="53">
        <f>SUM('RSD D'!C5)</f>
        <v>3</v>
      </c>
      <c r="X5" s="42">
        <f>SUM('RSD D'!D5)</f>
        <v>0</v>
      </c>
      <c r="Y5" s="99">
        <f>SUM('RSD D'!E5)</f>
        <v>3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9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3</v>
      </c>
      <c r="E7" s="21">
        <f>SUM(BLB!F7+'RSD A'!F7+'RSD B'!F7+'RSD C'!F7+'RSD D'!F7)</f>
        <v>3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1</v>
      </c>
      <c r="L7" s="42">
        <f>SUM('RSD A'!D7)</f>
        <v>0</v>
      </c>
      <c r="M7" s="47">
        <f>SUM('RSD A'!E7)</f>
        <v>1</v>
      </c>
      <c r="N7" s="44"/>
      <c r="O7" s="53">
        <f>SUM('RSD B'!C7)</f>
        <v>0</v>
      </c>
      <c r="P7" s="42">
        <f>SUM('RSD B'!D7)</f>
        <v>2</v>
      </c>
      <c r="Q7" s="47">
        <f>SUM('RSD B'!E7)</f>
        <v>2</v>
      </c>
      <c r="R7" s="28"/>
      <c r="S7" s="53">
        <f>SUM('RSD C'!C7)</f>
        <v>0</v>
      </c>
      <c r="T7" s="42">
        <f>SUM('RSD C'!D7)</f>
        <v>0</v>
      </c>
      <c r="U7" s="47">
        <f>SUM('RSD C'!E7)</f>
        <v>0</v>
      </c>
      <c r="V7" s="28"/>
      <c r="W7" s="53">
        <f>SUM('RSD D'!C7)</f>
        <v>0</v>
      </c>
      <c r="X7" s="42">
        <f>SUM('RSD D'!D7)</f>
        <v>0</v>
      </c>
      <c r="Y7" s="99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6</v>
      </c>
      <c r="E8" s="21">
        <f>SUM(BLB!F8+'RSD A'!F8+'RSD B'!F8+'RSD C'!F8+'RSD D'!F8)</f>
        <v>10</v>
      </c>
      <c r="F8" s="21">
        <f>SUM(D8+D9+D11-E8)</f>
        <v>0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1</v>
      </c>
      <c r="Q8" s="47">
        <f>SUM('RSD B'!E8)</f>
        <v>1</v>
      </c>
      <c r="R8" s="28"/>
      <c r="S8" s="53">
        <f>SUM('RSD C'!C8)</f>
        <v>1</v>
      </c>
      <c r="T8" s="42">
        <f>SUM('RSD C'!D8)</f>
        <v>3</v>
      </c>
      <c r="U8" s="47">
        <f>SUM('RSD C'!E8)</f>
        <v>4</v>
      </c>
      <c r="V8" s="28"/>
      <c r="W8" s="53">
        <f>SUM('RSD D'!C8)</f>
        <v>0</v>
      </c>
      <c r="X8" s="42">
        <f>SUM('RSD D'!D8)</f>
        <v>0</v>
      </c>
      <c r="Y8" s="99">
        <f>SUM('RSD D'!E8)</f>
        <v>0</v>
      </c>
      <c r="Z8" s="64"/>
    </row>
    <row r="9" spans="1:26" ht="12.75">
      <c r="A9" s="21" t="s">
        <v>10</v>
      </c>
      <c r="B9" t="s">
        <v>208</v>
      </c>
      <c r="C9" s="1" t="s">
        <v>83</v>
      </c>
      <c r="D9" s="21">
        <f t="shared" si="0"/>
        <v>4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0</v>
      </c>
      <c r="T9" s="42">
        <f>SUM('RSD C'!D9)</f>
        <v>2</v>
      </c>
      <c r="U9" s="47">
        <f>SUM('RSD C'!E9)</f>
        <v>2</v>
      </c>
      <c r="V9" s="30"/>
      <c r="W9" s="53">
        <f>SUM('RSD D'!C9)</f>
        <v>0</v>
      </c>
      <c r="X9" s="42">
        <f>SUM('RSD D'!D9)</f>
        <v>0</v>
      </c>
      <c r="Y9" s="99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8</v>
      </c>
      <c r="E10" s="21">
        <f>SUM(BLB!F10+'RSD A'!F10+'RSD B'!F10+'RSD C'!F10+'RSD D'!F10)</f>
        <v>8</v>
      </c>
      <c r="F10" s="21">
        <f>SUM(D10-E10)</f>
        <v>0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2</v>
      </c>
      <c r="L10" s="42">
        <f>SUM('RSD A'!D10)</f>
        <v>1</v>
      </c>
      <c r="M10" s="47">
        <f>SUM('RSD A'!E10)</f>
        <v>3</v>
      </c>
      <c r="N10" s="44"/>
      <c r="O10" s="53">
        <f>SUM('RSD B'!C10)</f>
        <v>1</v>
      </c>
      <c r="P10" s="42">
        <f>SUM('RSD B'!D10)</f>
        <v>0</v>
      </c>
      <c r="Q10" s="47">
        <f>SUM('RSD B'!E10)</f>
        <v>1</v>
      </c>
      <c r="R10" s="28"/>
      <c r="S10" s="53">
        <f>SUM('RSD C'!C10)</f>
        <v>1</v>
      </c>
      <c r="T10" s="42">
        <f>SUM('RSD C'!D10)</f>
        <v>0</v>
      </c>
      <c r="U10" s="47">
        <f>SUM('RSD C'!E10)</f>
        <v>1</v>
      </c>
      <c r="V10" s="28"/>
      <c r="W10" s="53">
        <f>SUM('RSD D'!C10)</f>
        <v>1</v>
      </c>
      <c r="X10" s="42">
        <f>SUM('RSD D'!D10)</f>
        <v>1</v>
      </c>
      <c r="Y10" s="99">
        <f>SUM('RSD D'!E10)</f>
        <v>2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9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51</v>
      </c>
      <c r="E13" s="28" t="s">
        <v>169</v>
      </c>
      <c r="F13" s="30" t="s">
        <v>169</v>
      </c>
      <c r="G13" s="67">
        <f>SUM(BLB!C13)</f>
        <v>3</v>
      </c>
      <c r="H13" s="68">
        <f>SUM(BLB!D13)</f>
        <v>2</v>
      </c>
      <c r="I13" s="47">
        <f>SUM(BLB!E13)</f>
        <v>5</v>
      </c>
      <c r="J13" s="45"/>
      <c r="K13" s="53">
        <f>SUM('RSD A'!C13)</f>
        <v>5</v>
      </c>
      <c r="L13" s="42">
        <f>SUM('RSD A'!D13)</f>
        <v>2</v>
      </c>
      <c r="M13" s="47">
        <f>SUM('RSD A'!E13)</f>
        <v>7</v>
      </c>
      <c r="N13" s="45"/>
      <c r="O13" s="53">
        <f>SUM('RSD B'!C13)</f>
        <v>8</v>
      </c>
      <c r="P13" s="42">
        <f>SUM('RSD B'!D13)</f>
        <v>3</v>
      </c>
      <c r="Q13" s="47">
        <f>SUM('RSD B'!E13)</f>
        <v>11</v>
      </c>
      <c r="R13" s="30"/>
      <c r="S13" s="53">
        <f>SUM('RSD C'!C13)</f>
        <v>15</v>
      </c>
      <c r="T13" s="42">
        <f>SUM('RSD C'!D13)</f>
        <v>8</v>
      </c>
      <c r="U13" s="47">
        <f>SUM('RSD C'!E13)</f>
        <v>23</v>
      </c>
      <c r="V13" s="30"/>
      <c r="W13" s="53">
        <f>SUM('RSD D'!C13)</f>
        <v>4</v>
      </c>
      <c r="X13" s="42">
        <f>SUM('RSD D'!D13)</f>
        <v>1</v>
      </c>
      <c r="Y13" s="99">
        <f>SUM('RSD D'!E13)</f>
        <v>5</v>
      </c>
      <c r="Z13" s="64"/>
    </row>
    <row r="14" spans="1:26" ht="12.75">
      <c r="A14" s="21" t="s">
        <v>183</v>
      </c>
      <c r="B14" t="s">
        <v>244</v>
      </c>
      <c r="C14" s="1" t="s">
        <v>243</v>
      </c>
      <c r="D14" s="21">
        <f t="shared" si="1"/>
        <v>3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1</v>
      </c>
      <c r="Q14" s="47">
        <f>SUM('RSD B'!E14)</f>
        <v>1</v>
      </c>
      <c r="R14" s="30"/>
      <c r="S14" s="53">
        <f>SUM('RSD C'!C14)</f>
        <v>1</v>
      </c>
      <c r="T14" s="42">
        <f>SUM('RSD C'!D14)</f>
        <v>0</v>
      </c>
      <c r="U14" s="47">
        <f>SUM('RSD C'!E14)</f>
        <v>1</v>
      </c>
      <c r="V14" s="30"/>
      <c r="W14" s="53">
        <f>SUM('RSD D'!C14)</f>
        <v>1</v>
      </c>
      <c r="X14" s="42">
        <f>SUM('RSD D'!D14)</f>
        <v>0</v>
      </c>
      <c r="Y14" s="99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45</v>
      </c>
      <c r="E15" s="21">
        <f>SUM(BLB!F15+'RSD A'!F15+'RSD B'!F15+'RSD C'!F15+'RSD D'!F15)</f>
        <v>45</v>
      </c>
      <c r="F15" s="21">
        <f aca="true" t="shared" si="2" ref="F15:F21">SUM(D15-E15)</f>
        <v>0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8</v>
      </c>
      <c r="L15" s="42">
        <f>SUM('RSD A'!D15)</f>
        <v>3</v>
      </c>
      <c r="M15" s="47">
        <f>SUM('RSD A'!E15)</f>
        <v>11</v>
      </c>
      <c r="N15" s="44"/>
      <c r="O15" s="53">
        <f>SUM('RSD B'!C15)</f>
        <v>4</v>
      </c>
      <c r="P15" s="42">
        <f>SUM('RSD B'!D15)</f>
        <v>1</v>
      </c>
      <c r="Q15" s="47">
        <f>SUM('RSD B'!E15)</f>
        <v>5</v>
      </c>
      <c r="R15" s="28"/>
      <c r="S15" s="53">
        <f>SUM('RSD C'!C15)</f>
        <v>12</v>
      </c>
      <c r="T15" s="42">
        <f>SUM('RSD C'!D15)</f>
        <v>3</v>
      </c>
      <c r="U15" s="47">
        <f>SUM('RSD C'!E15)</f>
        <v>15</v>
      </c>
      <c r="V15" s="28"/>
      <c r="W15" s="53">
        <f>SUM('RSD D'!C15)</f>
        <v>10</v>
      </c>
      <c r="X15" s="42">
        <f>SUM('RSD D'!D15)</f>
        <v>3</v>
      </c>
      <c r="Y15" s="99">
        <f>SUM('RSD D'!E15)</f>
        <v>13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39</v>
      </c>
      <c r="E16" s="21">
        <f>SUM(BLB!F16+'RSD A'!F16+'RSD B'!F16+'RSD C'!F16+'RSD D'!F16)</f>
        <v>39</v>
      </c>
      <c r="F16" s="21">
        <f t="shared" si="2"/>
        <v>0</v>
      </c>
      <c r="G16" s="67">
        <f>SUM(BLB!C16)</f>
        <v>2</v>
      </c>
      <c r="H16" s="68">
        <f>SUM(BLB!D16)</f>
        <v>0</v>
      </c>
      <c r="I16" s="47">
        <f>SUM(BLB!E16)</f>
        <v>2</v>
      </c>
      <c r="J16" s="44"/>
      <c r="K16" s="53">
        <f>SUM('RSD A'!C16)</f>
        <v>7</v>
      </c>
      <c r="L16" s="42">
        <f>SUM('RSD A'!D16)</f>
        <v>5</v>
      </c>
      <c r="M16" s="47">
        <f>SUM('RSD A'!E16)</f>
        <v>12</v>
      </c>
      <c r="N16" s="44"/>
      <c r="O16" s="53">
        <f>SUM('RSD B'!C16)</f>
        <v>7</v>
      </c>
      <c r="P16" s="42">
        <f>SUM('RSD B'!D16)</f>
        <v>3</v>
      </c>
      <c r="Q16" s="47">
        <f>SUM('RSD B'!E16)</f>
        <v>10</v>
      </c>
      <c r="R16" s="28"/>
      <c r="S16" s="53">
        <f>SUM('RSD C'!C16)</f>
        <v>7</v>
      </c>
      <c r="T16" s="42">
        <f>SUM('RSD C'!D16)</f>
        <v>4</v>
      </c>
      <c r="U16" s="47">
        <f>SUM('RSD C'!E16)</f>
        <v>11</v>
      </c>
      <c r="V16" s="28"/>
      <c r="W16" s="53">
        <f>SUM('RSD D'!C16)</f>
        <v>2</v>
      </c>
      <c r="X16" s="42">
        <f>SUM('RSD D'!D16)</f>
        <v>2</v>
      </c>
      <c r="Y16" s="99">
        <f>SUM('RSD D'!E16)</f>
        <v>4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160</v>
      </c>
      <c r="E17" s="21">
        <f>SUM(BLB!F17+'RSD A'!F17+'RSD B'!F17+'RSD C'!F17+'RSD D'!F17)</f>
        <v>163</v>
      </c>
      <c r="F17" s="21">
        <f>SUM(D17+D18-E17)</f>
        <v>-2</v>
      </c>
      <c r="G17" s="67">
        <f>SUM(BLB!C17)</f>
        <v>1</v>
      </c>
      <c r="H17" s="68">
        <f>SUM(BLB!D17)</f>
        <v>5</v>
      </c>
      <c r="I17" s="47">
        <f>SUM(BLB!E17)</f>
        <v>6</v>
      </c>
      <c r="J17" s="44"/>
      <c r="K17" s="53">
        <f>SUM('RSD A'!C17)</f>
        <v>28</v>
      </c>
      <c r="L17" s="42">
        <f>SUM('RSD A'!D17)</f>
        <v>19</v>
      </c>
      <c r="M17" s="47">
        <f>SUM('RSD A'!E17)</f>
        <v>47</v>
      </c>
      <c r="N17" s="44"/>
      <c r="O17" s="53">
        <f>SUM('RSD B'!C17)</f>
        <v>29</v>
      </c>
      <c r="P17" s="42">
        <f>SUM('RSD B'!D17)</f>
        <v>21</v>
      </c>
      <c r="Q17" s="47">
        <f>SUM('RSD B'!E17)</f>
        <v>50</v>
      </c>
      <c r="R17" s="28"/>
      <c r="S17" s="53">
        <f>SUM('RSD C'!C17)</f>
        <v>15</v>
      </c>
      <c r="T17" s="42">
        <f>SUM('RSD C'!D17)</f>
        <v>13</v>
      </c>
      <c r="U17" s="47">
        <f>SUM('RSD C'!E17)</f>
        <v>28</v>
      </c>
      <c r="V17" s="28"/>
      <c r="W17" s="53">
        <f>SUM('RSD D'!C17)</f>
        <v>21</v>
      </c>
      <c r="X17" s="42">
        <f>SUM('RSD D'!D17)</f>
        <v>8</v>
      </c>
      <c r="Y17" s="99">
        <f>SUM('RSD D'!E17)</f>
        <v>29</v>
      </c>
      <c r="Z17" s="64"/>
    </row>
    <row r="18" spans="1:26" ht="12.75">
      <c r="A18" s="21" t="s">
        <v>183</v>
      </c>
      <c r="B18" t="s">
        <v>185</v>
      </c>
      <c r="C18" s="1" t="s">
        <v>182</v>
      </c>
      <c r="D18" s="21">
        <f t="shared" si="1"/>
        <v>1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1</v>
      </c>
      <c r="T18" s="42">
        <f>SUM('RSD C'!D18)</f>
        <v>0</v>
      </c>
      <c r="U18" s="47">
        <f>SUM('RSD C'!E18)</f>
        <v>1</v>
      </c>
      <c r="V18" s="28"/>
      <c r="W18" s="53">
        <f>SUM('RSD D'!C18)</f>
        <v>0</v>
      </c>
      <c r="X18" s="42">
        <f>SUM('RSD D'!D18)</f>
        <v>0</v>
      </c>
      <c r="Y18" s="99">
        <f>SUM('RSD D'!E18)</f>
        <v>0</v>
      </c>
      <c r="Z18" s="64"/>
    </row>
    <row r="19" spans="1:26" ht="12.75">
      <c r="A19" s="21" t="s">
        <v>183</v>
      </c>
      <c r="B19" t="s">
        <v>211</v>
      </c>
      <c r="C19" s="1" t="s">
        <v>210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9">
        <f>SUM('RSD D'!E19)</f>
        <v>0</v>
      </c>
      <c r="Z19" s="64"/>
    </row>
    <row r="20" spans="1:26" ht="12.75">
      <c r="A20" s="21" t="s">
        <v>183</v>
      </c>
      <c r="B20" t="s">
        <v>186</v>
      </c>
      <c r="C20" s="1" t="s">
        <v>184</v>
      </c>
      <c r="D20" s="21">
        <f t="shared" si="1"/>
        <v>3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0</v>
      </c>
      <c r="M20" s="47">
        <f>SUM('RSD A'!E20)</f>
        <v>0</v>
      </c>
      <c r="N20" s="44"/>
      <c r="O20" s="53">
        <f>SUM('RSD B'!C20)</f>
        <v>1</v>
      </c>
      <c r="P20" s="42">
        <f>SUM('RSD B'!D20)</f>
        <v>0</v>
      </c>
      <c r="Q20" s="47">
        <f>SUM('RSD B'!E20)</f>
        <v>1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9">
        <f>SUM('RSD D'!E20)</f>
        <v>0</v>
      </c>
      <c r="Z20" s="64"/>
    </row>
    <row r="21" spans="1:26" ht="12.75">
      <c r="A21" s="21" t="s">
        <v>187</v>
      </c>
      <c r="B21" t="s">
        <v>228</v>
      </c>
      <c r="C21" s="1" t="s">
        <v>188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9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200</v>
      </c>
      <c r="C23" s="1" t="s">
        <v>38</v>
      </c>
      <c r="D23" s="21">
        <f>SUM(I23+M23+Q23+U23+Y23)</f>
        <v>47</v>
      </c>
      <c r="E23" s="21">
        <f>SUM(BLB!F23+'RSD A'!F23+'RSD B'!F23+'RSD C'!F23+'RSD D'!F23)</f>
        <v>51</v>
      </c>
      <c r="F23" s="21">
        <f>SUM(D23+D26-E23)</f>
        <v>-4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4</v>
      </c>
      <c r="L23" s="42">
        <f>SUM('RSD A'!D23)</f>
        <v>1</v>
      </c>
      <c r="M23" s="47">
        <f>SUM('RSD A'!E23)</f>
        <v>5</v>
      </c>
      <c r="N23" s="44"/>
      <c r="O23" s="53">
        <f>SUM('RSD B'!C23)</f>
        <v>13</v>
      </c>
      <c r="P23" s="42">
        <f>SUM('RSD B'!D23)</f>
        <v>4</v>
      </c>
      <c r="Q23" s="47">
        <f>SUM('RSD B'!E23)</f>
        <v>17</v>
      </c>
      <c r="R23" s="28"/>
      <c r="S23" s="53">
        <f>SUM('RSD C'!C23)</f>
        <v>8</v>
      </c>
      <c r="T23" s="42">
        <f>SUM('RSD C'!D23)</f>
        <v>5</v>
      </c>
      <c r="U23" s="47">
        <f>SUM('RSD C'!E23)</f>
        <v>13</v>
      </c>
      <c r="V23" s="28"/>
      <c r="W23" s="53">
        <f>SUM('RSD D'!C23)</f>
        <v>4</v>
      </c>
      <c r="X23" s="42">
        <f>SUM('RSD D'!D23)</f>
        <v>4</v>
      </c>
      <c r="Y23" s="99">
        <f>SUM('RSD D'!E23)</f>
        <v>8</v>
      </c>
      <c r="Z23" s="64"/>
    </row>
    <row r="24" spans="1:26" ht="12.75">
      <c r="A24" s="21" t="s">
        <v>19</v>
      </c>
      <c r="B24" t="s">
        <v>201</v>
      </c>
      <c r="C24" s="1" t="s">
        <v>197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202</v>
      </c>
      <c r="C25" s="1" t="s">
        <v>198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199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9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204</v>
      </c>
      <c r="C28" s="1" t="s">
        <v>49</v>
      </c>
      <c r="D28" s="21">
        <f aca="true" t="shared" si="3" ref="D28:D33">SUM(I28+M28+Q28+U28+Y28)</f>
        <v>71</v>
      </c>
      <c r="E28" s="21">
        <f>SUM(BLB!F28+'RSD A'!F28+'RSD B'!F28+'RSD C'!F28+'RSD D'!F28)</f>
        <v>188</v>
      </c>
      <c r="F28" s="21">
        <f>SUM(D33+D32+D31+D30+D29+D28-E28)</f>
        <v>-28</v>
      </c>
      <c r="G28" s="67">
        <f>SUM(BLB!C28)</f>
        <v>6</v>
      </c>
      <c r="H28" s="68">
        <f>SUM(BLB!D28)</f>
        <v>3</v>
      </c>
      <c r="I28" s="47">
        <f>SUM(BLB!E28)</f>
        <v>9</v>
      </c>
      <c r="J28" s="44"/>
      <c r="K28" s="53">
        <f>SUM('RSD A'!C28)</f>
        <v>11</v>
      </c>
      <c r="L28" s="42">
        <f>SUM('RSD A'!D28)</f>
        <v>5</v>
      </c>
      <c r="M28" s="47">
        <f>SUM('RSD A'!E28)</f>
        <v>16</v>
      </c>
      <c r="N28" s="44"/>
      <c r="O28" s="53">
        <f>SUM('RSD B'!C28)</f>
        <v>7</v>
      </c>
      <c r="P28" s="42">
        <f>SUM('RSD B'!D28)</f>
        <v>8</v>
      </c>
      <c r="Q28" s="47">
        <f>SUM('RSD B'!E28)</f>
        <v>15</v>
      </c>
      <c r="R28" s="28"/>
      <c r="S28" s="53">
        <f>SUM('RSD C'!C28)</f>
        <v>10</v>
      </c>
      <c r="T28" s="42">
        <f>SUM('RSD C'!D28)</f>
        <v>8</v>
      </c>
      <c r="U28" s="47">
        <f>SUM('RSD C'!E28)</f>
        <v>18</v>
      </c>
      <c r="V28" s="28"/>
      <c r="W28" s="53">
        <f>SUM('RSD D'!C28)</f>
        <v>6</v>
      </c>
      <c r="X28" s="42">
        <f>SUM('RSD D'!D28)</f>
        <v>7</v>
      </c>
      <c r="Y28" s="99">
        <f>SUM('RSD D'!E28)</f>
        <v>13</v>
      </c>
      <c r="Z28" s="64"/>
    </row>
    <row r="29" spans="1:26" ht="12.75">
      <c r="A29" s="21" t="s">
        <v>21</v>
      </c>
      <c r="B29" t="s">
        <v>206</v>
      </c>
      <c r="C29" s="1" t="s">
        <v>207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9">
        <f>SUM('RSD D'!E29)</f>
        <v>0</v>
      </c>
      <c r="Z29" s="64"/>
    </row>
    <row r="30" spans="1:26" ht="12.75">
      <c r="A30" s="21" t="s">
        <v>21</v>
      </c>
      <c r="B30" t="s">
        <v>240</v>
      </c>
      <c r="C30" s="1" t="s">
        <v>237</v>
      </c>
      <c r="D30" s="21">
        <f t="shared" si="3"/>
        <v>79</v>
      </c>
      <c r="E30" s="28" t="s">
        <v>169</v>
      </c>
      <c r="F30" s="30" t="s">
        <v>169</v>
      </c>
      <c r="G30" s="67">
        <f>SUM(BLB!C30)</f>
        <v>20</v>
      </c>
      <c r="H30" s="68">
        <f>SUM(BLB!D30)</f>
        <v>11</v>
      </c>
      <c r="I30" s="47">
        <f>SUM(BLB!E30)</f>
        <v>31</v>
      </c>
      <c r="J30" s="45"/>
      <c r="K30" s="53">
        <f>SUM('RSD A'!C30)</f>
        <v>5</v>
      </c>
      <c r="L30" s="42">
        <f>SUM('RSD A'!D30)</f>
        <v>5</v>
      </c>
      <c r="M30" s="47">
        <f>SUM('RSD A'!E30)</f>
        <v>10</v>
      </c>
      <c r="N30" s="45"/>
      <c r="O30" s="53">
        <f>SUM('RSD B'!C30)</f>
        <v>6</v>
      </c>
      <c r="P30" s="42">
        <f>SUM('RSD B'!D30)</f>
        <v>3</v>
      </c>
      <c r="Q30" s="47">
        <f>SUM('RSD B'!E30)</f>
        <v>9</v>
      </c>
      <c r="R30" s="30"/>
      <c r="S30" s="53">
        <f>SUM('RSD C'!C30)</f>
        <v>7</v>
      </c>
      <c r="T30" s="42">
        <f>SUM('RSD C'!D30)</f>
        <v>4</v>
      </c>
      <c r="U30" s="47">
        <f>SUM('RSD C'!E30)</f>
        <v>11</v>
      </c>
      <c r="V30" s="30"/>
      <c r="W30" s="53">
        <f>SUM('RSD D'!C30)</f>
        <v>13</v>
      </c>
      <c r="X30" s="42">
        <f>SUM('RSD D'!D30)</f>
        <v>5</v>
      </c>
      <c r="Y30" s="99">
        <f>SUM('RSD D'!E30)</f>
        <v>18</v>
      </c>
      <c r="Z30" s="64"/>
    </row>
    <row r="31" spans="1:26" ht="12.75">
      <c r="A31" s="21" t="s">
        <v>21</v>
      </c>
      <c r="B31" t="s">
        <v>205</v>
      </c>
      <c r="C31" s="1" t="s">
        <v>39</v>
      </c>
      <c r="D31" s="21">
        <f t="shared" si="3"/>
        <v>9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1</v>
      </c>
      <c r="P31" s="42">
        <f>SUM('RSD B'!D31)</f>
        <v>1</v>
      </c>
      <c r="Q31" s="47">
        <f>SUM('RSD B'!E31)</f>
        <v>2</v>
      </c>
      <c r="R31" s="30"/>
      <c r="S31" s="53">
        <f>SUM('RSD C'!C31)</f>
        <v>0</v>
      </c>
      <c r="T31" s="42">
        <f>SUM('RSD C'!D31)</f>
        <v>4</v>
      </c>
      <c r="U31" s="47">
        <f>SUM('RSD C'!E31)</f>
        <v>4</v>
      </c>
      <c r="V31" s="30"/>
      <c r="W31" s="53">
        <f>SUM('RSD D'!C31)</f>
        <v>1</v>
      </c>
      <c r="X31" s="42">
        <f>SUM('RSD D'!D31)</f>
        <v>1</v>
      </c>
      <c r="Y31" s="99">
        <f>SUM('RSD D'!E31)</f>
        <v>2</v>
      </c>
      <c r="Z31" s="64"/>
    </row>
    <row r="32" spans="1:26" ht="12.75">
      <c r="A32" s="21" t="s">
        <v>21</v>
      </c>
      <c r="B32" t="s">
        <v>241</v>
      </c>
      <c r="C32" s="1" t="s">
        <v>238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9">
        <f>SUM('RSD D'!E32)</f>
        <v>0</v>
      </c>
      <c r="Z32" s="64"/>
    </row>
    <row r="33" spans="1:26" ht="12.75">
      <c r="A33" s="21" t="s">
        <v>21</v>
      </c>
      <c r="B33" t="s">
        <v>242</v>
      </c>
      <c r="C33" s="1" t="s">
        <v>239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9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193</v>
      </c>
      <c r="C35" s="1" t="s">
        <v>194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195</v>
      </c>
      <c r="C36" s="1" t="s">
        <v>196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56</v>
      </c>
      <c r="E38" s="21">
        <f>SUM(BLB!F38+'RSD A'!F38+'RSD B'!F38+'RSD C'!F38+'RSD D'!F38)</f>
        <v>57</v>
      </c>
      <c r="F38" s="21">
        <f>SUM(D38+D42+D53-E38)</f>
        <v>0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2</v>
      </c>
      <c r="L38" s="42">
        <f>SUM('RSD A'!D38)</f>
        <v>7</v>
      </c>
      <c r="M38" s="47">
        <f>SUM('RSD A'!E38)</f>
        <v>9</v>
      </c>
      <c r="N38" s="44"/>
      <c r="O38" s="53">
        <f>SUM('RSD B'!C38)</f>
        <v>5</v>
      </c>
      <c r="P38" s="42">
        <f>SUM('RSD B'!D38)</f>
        <v>10</v>
      </c>
      <c r="Q38" s="47">
        <f>SUM('RSD B'!E38)</f>
        <v>15</v>
      </c>
      <c r="R38" s="28"/>
      <c r="S38" s="53">
        <f>SUM('RSD C'!C38)</f>
        <v>12</v>
      </c>
      <c r="T38" s="42">
        <f>SUM('RSD C'!D38)</f>
        <v>12</v>
      </c>
      <c r="U38" s="47">
        <f>SUM('RSD C'!E38)</f>
        <v>24</v>
      </c>
      <c r="V38" s="28"/>
      <c r="W38" s="53">
        <f>SUM('RSD D'!C38)</f>
        <v>4</v>
      </c>
      <c r="X38" s="42">
        <f>SUM('RSD D'!D38)</f>
        <v>4</v>
      </c>
      <c r="Y38" s="99">
        <f>SUM('RSD D'!E38)</f>
        <v>8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6</v>
      </c>
      <c r="F39" s="21">
        <f>SUM(D39+D52-E39)</f>
        <v>0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9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38</v>
      </c>
      <c r="E40" s="21">
        <f>SUM(BLB!F40+'RSD A'!F40+'RSD B'!F40+'RSD C'!F40+'RSD D'!F40)</f>
        <v>44</v>
      </c>
      <c r="F40" s="21">
        <f>SUM(D40+D51-E40)</f>
        <v>-3</v>
      </c>
      <c r="G40" s="67">
        <f>SUM(BLB!C40)</f>
        <v>0</v>
      </c>
      <c r="H40" s="68">
        <f>SUM(BLB!D40)</f>
        <v>0</v>
      </c>
      <c r="I40" s="47">
        <f>SUM(BLB!E40)</f>
        <v>0</v>
      </c>
      <c r="J40" s="44"/>
      <c r="K40" s="53">
        <f>SUM('RSD A'!C40)</f>
        <v>5</v>
      </c>
      <c r="L40" s="42">
        <f>SUM('RSD A'!D40)</f>
        <v>2</v>
      </c>
      <c r="M40" s="47">
        <f>SUM('RSD A'!E40)</f>
        <v>7</v>
      </c>
      <c r="N40" s="44"/>
      <c r="O40" s="53">
        <f>SUM('RSD B'!C40)</f>
        <v>9</v>
      </c>
      <c r="P40" s="42">
        <f>SUM('RSD B'!D40)</f>
        <v>7</v>
      </c>
      <c r="Q40" s="47">
        <f>SUM('RSD B'!E40)</f>
        <v>16</v>
      </c>
      <c r="R40" s="28"/>
      <c r="S40" s="53">
        <f>SUM('RSD C'!C40)</f>
        <v>2</v>
      </c>
      <c r="T40" s="42">
        <f>SUM('RSD C'!D40)</f>
        <v>8</v>
      </c>
      <c r="U40" s="47">
        <f>SUM('RSD C'!E40)</f>
        <v>10</v>
      </c>
      <c r="V40" s="28"/>
      <c r="W40" s="53">
        <f>SUM('RSD D'!C40)</f>
        <v>2</v>
      </c>
      <c r="X40" s="42">
        <f>SUM('RSD D'!D40)</f>
        <v>3</v>
      </c>
      <c r="Y40" s="99">
        <f>SUM('RSD D'!E40)</f>
        <v>5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133</v>
      </c>
      <c r="E41" s="21">
        <f>SUM(BLB!F41+'RSD A'!F41+'RSD B'!F41+'RSD C'!F41+'RSD D'!F41)</f>
        <v>163</v>
      </c>
      <c r="F41" s="21">
        <f>SUM(D41+D19+D49-E41)</f>
        <v>-16</v>
      </c>
      <c r="G41" s="67">
        <f>SUM(BLB!C41)</f>
        <v>3</v>
      </c>
      <c r="H41" s="68">
        <f>SUM(BLB!D41)</f>
        <v>3</v>
      </c>
      <c r="I41" s="47">
        <f>SUM(BLB!E41)</f>
        <v>6</v>
      </c>
      <c r="J41" s="44"/>
      <c r="K41" s="53">
        <f>SUM('RSD A'!C41)</f>
        <v>18</v>
      </c>
      <c r="L41" s="42">
        <f>SUM('RSD A'!D41)</f>
        <v>6</v>
      </c>
      <c r="M41" s="47">
        <f>SUM('RSD A'!E41)</f>
        <v>24</v>
      </c>
      <c r="N41" s="44"/>
      <c r="O41" s="53">
        <f>SUM('RSD B'!C41)</f>
        <v>25</v>
      </c>
      <c r="P41" s="42">
        <f>SUM('RSD B'!D41)</f>
        <v>22</v>
      </c>
      <c r="Q41" s="47">
        <f>SUM('RSD B'!E41)</f>
        <v>47</v>
      </c>
      <c r="R41" s="28"/>
      <c r="S41" s="53">
        <f>SUM('RSD C'!C41)</f>
        <v>20</v>
      </c>
      <c r="T41" s="42">
        <f>SUM('RSD C'!D41)</f>
        <v>19</v>
      </c>
      <c r="U41" s="47">
        <f>SUM('RSD C'!E41)</f>
        <v>39</v>
      </c>
      <c r="V41" s="28"/>
      <c r="W41" s="53">
        <f>SUM('RSD D'!C41)</f>
        <v>6</v>
      </c>
      <c r="X41" s="42">
        <f>SUM('RSD D'!D41)</f>
        <v>11</v>
      </c>
      <c r="Y41" s="99">
        <f>SUM('RSD D'!E41)</f>
        <v>17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9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31</v>
      </c>
      <c r="E43" s="21">
        <f>SUM(BLB!F43+'RSD A'!F43+'RSD B'!F43+'RSD C'!F43+'RSD D'!F43)</f>
        <v>32</v>
      </c>
      <c r="F43" s="21">
        <f>SUM(D43+D50-E43)</f>
        <v>0</v>
      </c>
      <c r="G43" s="67">
        <f>SUM(BLB!C43)</f>
        <v>2</v>
      </c>
      <c r="H43" s="68">
        <f>SUM(BLB!D43)</f>
        <v>1</v>
      </c>
      <c r="I43" s="47">
        <f>SUM(BLB!E43)</f>
        <v>3</v>
      </c>
      <c r="J43" s="44"/>
      <c r="K43" s="53">
        <f>SUM('RSD A'!C43)</f>
        <v>6</v>
      </c>
      <c r="L43" s="42">
        <f>SUM('RSD A'!D43)</f>
        <v>3</v>
      </c>
      <c r="M43" s="47">
        <f>SUM('RSD A'!E43)</f>
        <v>9</v>
      </c>
      <c r="N43" s="44"/>
      <c r="O43" s="53">
        <f>SUM('RSD B'!C43)</f>
        <v>3</v>
      </c>
      <c r="P43" s="42">
        <f>SUM('RSD B'!D43)</f>
        <v>3</v>
      </c>
      <c r="Q43" s="47">
        <f>SUM('RSD B'!E43)</f>
        <v>6</v>
      </c>
      <c r="R43" s="28"/>
      <c r="S43" s="53">
        <f>SUM('RSD C'!C43)</f>
        <v>8</v>
      </c>
      <c r="T43" s="42">
        <f>SUM('RSD C'!D43)</f>
        <v>3</v>
      </c>
      <c r="U43" s="47">
        <f>SUM('RSD C'!E43)</f>
        <v>11</v>
      </c>
      <c r="V43" s="28"/>
      <c r="W43" s="53">
        <f>SUM('RSD D'!C43)</f>
        <v>1</v>
      </c>
      <c r="X43" s="42">
        <f>SUM('RSD D'!D43)</f>
        <v>1</v>
      </c>
      <c r="Y43" s="99">
        <f>SUM('RSD D'!E43)</f>
        <v>2</v>
      </c>
      <c r="Z43" s="64"/>
    </row>
    <row r="44" spans="1:26" ht="12.75">
      <c r="A44" s="21" t="s">
        <v>29</v>
      </c>
      <c r="B44" t="s">
        <v>189</v>
      </c>
      <c r="C44" s="1" t="s">
        <v>45</v>
      </c>
      <c r="D44" s="21">
        <f t="shared" si="4"/>
        <v>6</v>
      </c>
      <c r="E44" s="21">
        <f>SUM(BLB!F44+'RSD A'!F44+'RSD B'!F44+'RSD C'!F44+'RSD D'!F44)</f>
        <v>6</v>
      </c>
      <c r="F44" s="21">
        <f>SUM(D44-E44)</f>
        <v>0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1</v>
      </c>
      <c r="M44" s="47">
        <f>SUM('RSD A'!E44)</f>
        <v>2</v>
      </c>
      <c r="N44" s="44"/>
      <c r="O44" s="53">
        <f>SUM('RSD B'!C44)</f>
        <v>0</v>
      </c>
      <c r="P44" s="42">
        <f>SUM('RSD B'!D44)</f>
        <v>1</v>
      </c>
      <c r="Q44" s="47">
        <f>SUM('RSD B'!E44)</f>
        <v>1</v>
      </c>
      <c r="R44" s="28"/>
      <c r="S44" s="53">
        <f>SUM('RSD C'!C44)</f>
        <v>0</v>
      </c>
      <c r="T44" s="42">
        <f>SUM('RSD C'!D44)</f>
        <v>1</v>
      </c>
      <c r="U44" s="47">
        <f>SUM('RSD C'!E44)</f>
        <v>1</v>
      </c>
      <c r="V44" s="28"/>
      <c r="W44" s="53">
        <f>SUM('RSD D'!C44)</f>
        <v>0</v>
      </c>
      <c r="X44" s="42">
        <f>SUM('RSD D'!D44)</f>
        <v>1</v>
      </c>
      <c r="Y44" s="99">
        <f>SUM('RSD D'!E44)</f>
        <v>1</v>
      </c>
      <c r="Z44" s="64"/>
    </row>
    <row r="45" spans="1:26" ht="12.75">
      <c r="A45" s="21" t="s">
        <v>29</v>
      </c>
      <c r="B45" t="s">
        <v>190</v>
      </c>
      <c r="C45" s="1" t="s">
        <v>46</v>
      </c>
      <c r="D45" s="21">
        <f t="shared" si="4"/>
        <v>7</v>
      </c>
      <c r="E45" s="21">
        <f>SUM(BLB!F45+'RSD A'!F45+'RSD B'!F45+'RSD C'!F45+'RSD D'!F45)</f>
        <v>9</v>
      </c>
      <c r="F45" s="21">
        <f>SUM(D45-E45)</f>
        <v>-2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3</v>
      </c>
      <c r="M45" s="47">
        <f>SUM('RSD A'!E45)</f>
        <v>4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1</v>
      </c>
      <c r="T45" s="42">
        <f>SUM('RSD C'!D45)</f>
        <v>1</v>
      </c>
      <c r="U45" s="47">
        <f>SUM('RSD C'!E45)</f>
        <v>2</v>
      </c>
      <c r="V45" s="28"/>
      <c r="W45" s="53">
        <f>SUM('RSD D'!C45)</f>
        <v>0</v>
      </c>
      <c r="X45" s="42">
        <f>SUM('RSD D'!D45)</f>
        <v>1</v>
      </c>
      <c r="Y45" s="99">
        <f>SUM('RSD D'!E45)</f>
        <v>1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33</v>
      </c>
      <c r="E47" s="21">
        <f>SUM(BLB!F47+'RSD A'!F47+'RSD B'!F47+'RSD C'!F47+'RSD D'!F47)</f>
        <v>123</v>
      </c>
      <c r="F47" s="21">
        <f>SUM(D13+D14+D20+D47+D54+D55-E47)</f>
        <v>4</v>
      </c>
      <c r="G47" s="67">
        <f>SUM(BLB!C47)</f>
        <v>7</v>
      </c>
      <c r="H47" s="68">
        <f>SUM(BLB!D47)</f>
        <v>1</v>
      </c>
      <c r="I47" s="47">
        <f>SUM(BLB!E47)</f>
        <v>8</v>
      </c>
      <c r="J47" s="44"/>
      <c r="K47" s="53">
        <f>SUM('RSD A'!C47)</f>
        <v>3</v>
      </c>
      <c r="L47" s="42">
        <f>SUM('RSD A'!D47)</f>
        <v>1</v>
      </c>
      <c r="M47" s="47">
        <f>SUM('RSD A'!E47)</f>
        <v>4</v>
      </c>
      <c r="N47" s="44"/>
      <c r="O47" s="53">
        <f>SUM('RSD B'!C47)</f>
        <v>4</v>
      </c>
      <c r="P47" s="42">
        <f>SUM('RSD B'!D47)</f>
        <v>2</v>
      </c>
      <c r="Q47" s="47">
        <f>SUM('RSD B'!E47)</f>
        <v>6</v>
      </c>
      <c r="R47" s="28"/>
      <c r="S47" s="53">
        <f>SUM('RSD C'!C47)</f>
        <v>6</v>
      </c>
      <c r="T47" s="42">
        <f>SUM('RSD C'!D47)</f>
        <v>2</v>
      </c>
      <c r="U47" s="47">
        <f>SUM('RSD C'!E47)</f>
        <v>8</v>
      </c>
      <c r="V47" s="28"/>
      <c r="W47" s="53">
        <f>SUM('RSD D'!C47)</f>
        <v>6</v>
      </c>
      <c r="X47" s="42">
        <f>SUM('RSD D'!D47)</f>
        <v>1</v>
      </c>
      <c r="Y47" s="99">
        <f>SUM('RSD D'!E47)</f>
        <v>7</v>
      </c>
      <c r="Z47" s="64"/>
    </row>
    <row r="48" spans="1:26" ht="12.75">
      <c r="A48" s="21" t="s">
        <v>31</v>
      </c>
      <c r="B48" t="s">
        <v>203</v>
      </c>
      <c r="C48" s="1" t="s">
        <v>191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9">
        <f>SUM('RSD D'!E48)</f>
        <v>0</v>
      </c>
      <c r="Z48" s="64"/>
    </row>
    <row r="49" spans="1:26" ht="12.75">
      <c r="A49" s="21" t="s">
        <v>31</v>
      </c>
      <c r="B49" t="s">
        <v>217</v>
      </c>
      <c r="C49" s="1" t="s">
        <v>212</v>
      </c>
      <c r="D49" s="21">
        <f t="shared" si="5"/>
        <v>14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1</v>
      </c>
      <c r="L49" s="42">
        <f>SUM('RSD A'!D49)</f>
        <v>1</v>
      </c>
      <c r="M49" s="47">
        <f>SUM('RSD A'!E49)</f>
        <v>2</v>
      </c>
      <c r="N49" s="44"/>
      <c r="O49" s="53">
        <f>SUM('RSD B'!C49)</f>
        <v>1</v>
      </c>
      <c r="P49" s="42">
        <f>SUM('RSD B'!D49)</f>
        <v>0</v>
      </c>
      <c r="Q49" s="47">
        <f>SUM('RSD B'!E49)</f>
        <v>1</v>
      </c>
      <c r="R49" s="28"/>
      <c r="S49" s="53">
        <f>SUM('RSD C'!C49)</f>
        <v>2</v>
      </c>
      <c r="T49" s="42">
        <f>SUM('RSD C'!D49)</f>
        <v>0</v>
      </c>
      <c r="U49" s="47">
        <f>SUM('RSD C'!E49)</f>
        <v>2</v>
      </c>
      <c r="V49" s="28"/>
      <c r="W49" s="53">
        <f>SUM('RSD D'!C49)</f>
        <v>8</v>
      </c>
      <c r="X49" s="42">
        <f>SUM('RSD D'!D49)</f>
        <v>1</v>
      </c>
      <c r="Y49" s="99">
        <f>SUM('RSD D'!E49)</f>
        <v>9</v>
      </c>
      <c r="Z49" s="64"/>
    </row>
    <row r="50" spans="1:26" ht="12.75">
      <c r="A50" s="21" t="s">
        <v>31</v>
      </c>
      <c r="B50" t="s">
        <v>218</v>
      </c>
      <c r="C50" s="1" t="s">
        <v>213</v>
      </c>
      <c r="D50" s="21">
        <f t="shared" si="5"/>
        <v>1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9">
        <f>SUM('RSD D'!E50)</f>
        <v>0</v>
      </c>
      <c r="Z50" s="64"/>
    </row>
    <row r="51" spans="1:26" ht="12.75">
      <c r="A51" s="21" t="s">
        <v>31</v>
      </c>
      <c r="B51" t="s">
        <v>219</v>
      </c>
      <c r="C51" s="1" t="s">
        <v>214</v>
      </c>
      <c r="D51" s="21">
        <f t="shared" si="5"/>
        <v>3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1</v>
      </c>
      <c r="M51" s="47">
        <f>SUM('RSD A'!E51)</f>
        <v>2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9">
        <f>SUM('RSD D'!E51)</f>
        <v>0</v>
      </c>
      <c r="Z51" s="64"/>
    </row>
    <row r="52" spans="1:26" ht="12.75">
      <c r="A52" s="21" t="s">
        <v>31</v>
      </c>
      <c r="B52" t="s">
        <v>220</v>
      </c>
      <c r="C52" s="1" t="s">
        <v>215</v>
      </c>
      <c r="D52" s="21">
        <f t="shared" si="5"/>
        <v>1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1</v>
      </c>
      <c r="Q52" s="47">
        <f>SUM('RSD B'!E52)</f>
        <v>1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9">
        <f>SUM('RSD D'!E52)</f>
        <v>0</v>
      </c>
      <c r="Z52" s="64"/>
    </row>
    <row r="53" spans="1:26" ht="12.75">
      <c r="A53" s="21" t="s">
        <v>31</v>
      </c>
      <c r="B53" t="s">
        <v>221</v>
      </c>
      <c r="C53" s="1" t="s">
        <v>216</v>
      </c>
      <c r="D53" s="21">
        <f t="shared" si="5"/>
        <v>1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1</v>
      </c>
      <c r="U53" s="47">
        <f>SUM('RSD C'!E53)</f>
        <v>1</v>
      </c>
      <c r="V53" s="28"/>
      <c r="W53" s="53">
        <f>SUM('RSD D'!C53)</f>
        <v>0</v>
      </c>
      <c r="X53" s="42">
        <f>SUM('RSD D'!D53)</f>
        <v>0</v>
      </c>
      <c r="Y53" s="99">
        <f>SUM('RSD D'!E53)</f>
        <v>0</v>
      </c>
      <c r="Z53" s="64"/>
    </row>
    <row r="54" spans="1:26" ht="12.75">
      <c r="A54" s="21" t="s">
        <v>31</v>
      </c>
      <c r="B54" t="s">
        <v>246</v>
      </c>
      <c r="C54" s="1" t="s">
        <v>247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1</v>
      </c>
      <c r="L54" s="42">
        <f>SUM('RSD A'!D54)</f>
        <v>1</v>
      </c>
      <c r="M54" s="47">
        <f>SUM('RSD A'!E54)</f>
        <v>2</v>
      </c>
      <c r="N54" s="45"/>
      <c r="O54" s="53">
        <f>SUM('RSD B'!C54)</f>
        <v>2</v>
      </c>
      <c r="P54" s="42">
        <f>SUM('RSD B'!D54)</f>
        <v>1</v>
      </c>
      <c r="Q54" s="47">
        <f>SUM('RSD B'!E54)</f>
        <v>3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4</v>
      </c>
      <c r="X54" s="42">
        <f>SUM('RSD D'!D54)</f>
        <v>0</v>
      </c>
      <c r="Y54" s="99">
        <f>SUM('RSD D'!E54)</f>
        <v>4</v>
      </c>
      <c r="Z54" s="64"/>
    </row>
    <row r="55" spans="1:26" ht="12.75">
      <c r="A55" s="21" t="s">
        <v>31</v>
      </c>
      <c r="B55" t="s">
        <v>257</v>
      </c>
      <c r="C55" s="1" t="s">
        <v>256</v>
      </c>
      <c r="D55" s="21">
        <f t="shared" si="5"/>
        <v>25</v>
      </c>
      <c r="E55" s="30" t="s">
        <v>169</v>
      </c>
      <c r="F55" s="30" t="s">
        <v>169</v>
      </c>
      <c r="G55" s="67">
        <f>SUM(BLB!C55)</f>
        <v>4</v>
      </c>
      <c r="H55" s="68">
        <f>SUM(BLB!D55)</f>
        <v>0</v>
      </c>
      <c r="I55" s="47">
        <f>SUM(BLB!E55)</f>
        <v>4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5</v>
      </c>
      <c r="P55" s="42">
        <f>SUM('RSD B'!D55)</f>
        <v>4</v>
      </c>
      <c r="Q55" s="47">
        <f>SUM('RSD B'!E55)</f>
        <v>9</v>
      </c>
      <c r="R55" s="30"/>
      <c r="S55" s="53">
        <f>SUM('RSD C'!C55)</f>
        <v>4</v>
      </c>
      <c r="T55" s="42">
        <f>SUM('RSD C'!D55)</f>
        <v>0</v>
      </c>
      <c r="U55" s="47">
        <f>SUM('RSD C'!E55)</f>
        <v>4</v>
      </c>
      <c r="V55" s="30"/>
      <c r="W55" s="53">
        <f>SUM('RSD D'!C55)</f>
        <v>1</v>
      </c>
      <c r="X55" s="42">
        <f>SUM('RSD D'!D55)</f>
        <v>0</v>
      </c>
      <c r="Y55" s="99">
        <f>SUM('RSD D'!E55)</f>
        <v>1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223</v>
      </c>
      <c r="C57" s="1" t="s">
        <v>82</v>
      </c>
      <c r="D57" s="21">
        <f>SUM(I57+M57+Q57+U57+Y57)</f>
        <v>1</v>
      </c>
      <c r="E57" s="21">
        <f>SUM(BLB!F57+'RSD A'!F57+'RSD B'!F57+'RSD C'!F57+'RSD D'!F57)</f>
        <v>2</v>
      </c>
      <c r="F57" s="21">
        <f>SUM(D57+D58-E57)</f>
        <v>0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1</v>
      </c>
      <c r="L57" s="42">
        <f>SUM('RSD A'!D57)</f>
        <v>0</v>
      </c>
      <c r="M57" s="47">
        <f>SUM('RSD A'!E57)</f>
        <v>1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9">
        <f>SUM('RSD D'!E57)</f>
        <v>0</v>
      </c>
      <c r="Z57" s="64"/>
    </row>
    <row r="58" spans="1:26" ht="12.75">
      <c r="A58" s="21" t="s">
        <v>225</v>
      </c>
      <c r="B58" t="s">
        <v>224</v>
      </c>
      <c r="C58" s="1" t="s">
        <v>128</v>
      </c>
      <c r="D58" s="21">
        <f>SUM(I58+M58+Q58+U58+Y58)</f>
        <v>1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0</v>
      </c>
      <c r="L58" s="42">
        <f>SUM('RSD A'!D58)</f>
        <v>0</v>
      </c>
      <c r="M58" s="47">
        <f>SUM('RSD A'!E58)</f>
        <v>0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1</v>
      </c>
      <c r="T58" s="42">
        <f>SUM('RSD C'!D58)</f>
        <v>0</v>
      </c>
      <c r="U58" s="47">
        <f>SUM('RSD C'!E58)</f>
        <v>1</v>
      </c>
      <c r="V58" s="28"/>
      <c r="W58" s="53">
        <f>SUM('RSD D'!C58)</f>
        <v>0</v>
      </c>
      <c r="X58" s="42">
        <f>SUM('RSD D'!D58)</f>
        <v>0</v>
      </c>
      <c r="Y58" s="99">
        <f>SUM('RSD D'!E58)</f>
        <v>0</v>
      </c>
      <c r="Z58" s="64"/>
    </row>
    <row r="59" spans="1:26" ht="12.75">
      <c r="A59" s="21" t="s">
        <v>81</v>
      </c>
      <c r="B59" t="s">
        <v>201</v>
      </c>
      <c r="C59" s="1" t="s">
        <v>226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202</v>
      </c>
      <c r="C60" s="1" t="s">
        <v>227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56</v>
      </c>
      <c r="H61" s="62">
        <f>SUM(H4:H60)</f>
        <v>28</v>
      </c>
      <c r="I61" s="46">
        <f>SUM(I4:I60)</f>
        <v>84</v>
      </c>
      <c r="J61" s="43"/>
      <c r="K61" s="59">
        <f>SUM(K4:K60)</f>
        <v>122</v>
      </c>
      <c r="L61" s="60">
        <f>SUM(L4:L60)</f>
        <v>73</v>
      </c>
      <c r="M61" s="46">
        <f>SUM(M4:M60)</f>
        <v>195</v>
      </c>
      <c r="N61" s="43"/>
      <c r="O61" s="100">
        <f>SUM(O4:O60)</f>
        <v>142</v>
      </c>
      <c r="P61" s="60">
        <f>SUM(P4:P60)</f>
        <v>101</v>
      </c>
      <c r="Q61" s="46">
        <f>SUM(Q4:Q60)</f>
        <v>243</v>
      </c>
      <c r="R61" s="46">
        <f>SUM(Q4:Q60)</f>
        <v>243</v>
      </c>
      <c r="S61" s="59">
        <f>SUM(S4:S60)</f>
        <v>142</v>
      </c>
      <c r="T61" s="60">
        <f>SUM(T4:T60)</f>
        <v>109</v>
      </c>
      <c r="U61" s="47">
        <f>SUM(U4:U60)</f>
        <v>251</v>
      </c>
      <c r="V61" s="43"/>
      <c r="W61" s="59">
        <f>SUM(W4:W60)</f>
        <v>99</v>
      </c>
      <c r="X61" s="60">
        <f>SUM(X4:X60)</f>
        <v>58</v>
      </c>
      <c r="Y61" s="63">
        <f>SUM(Y4:Y60)</f>
        <v>157</v>
      </c>
      <c r="Z61" s="64"/>
    </row>
    <row r="62" spans="1:25" ht="12.75">
      <c r="A62" s="81">
        <v>39356</v>
      </c>
      <c r="B62" s="77" t="s">
        <v>174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82"/>
      <c r="B63" s="78" t="s">
        <v>171</v>
      </c>
      <c r="C63" s="4"/>
      <c r="D63" s="4">
        <f>SUM(D4:D59)</f>
        <v>930</v>
      </c>
      <c r="E63" s="4">
        <f>SUM(E4:E59)</f>
        <v>981</v>
      </c>
      <c r="F63" s="4">
        <f>SUM(F4:F59)</f>
        <v>-51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83">
        <v>39468</v>
      </c>
      <c r="B64" s="79" t="s">
        <v>172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6" t="s">
        <v>234</v>
      </c>
      <c r="E69" s="54" t="s">
        <v>235</v>
      </c>
      <c r="F69" s="84" t="s">
        <v>126</v>
      </c>
    </row>
    <row r="70" spans="2:6" ht="12.75">
      <c r="B70" s="11"/>
      <c r="C70" s="11" t="s">
        <v>178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255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134</v>
      </c>
      <c r="F70" s="85">
        <f>SUM(D70:E70)</f>
        <v>389</v>
      </c>
    </row>
    <row r="71" spans="2:6" ht="12.75">
      <c r="B71" s="11"/>
      <c r="C71" s="11" t="s">
        <v>179</v>
      </c>
      <c r="D71" s="52">
        <f>SUM(G4+K4+O4+S4+W4+G5+K5+O5+S5+W5+G23+K23+O23+S23+W23+G26+K26+O26+S26+W26)</f>
        <v>58</v>
      </c>
      <c r="E71" s="55">
        <f>SUM(H4+L4+P4+T4+X4+H5+L5+P5+T5+X5+H23+L23+P23+T23+X23+H26+L26+P26+T26+X26)</f>
        <v>21</v>
      </c>
      <c r="F71" s="85">
        <f>SUM(D71:E71)</f>
        <v>79</v>
      </c>
    </row>
    <row r="72" spans="2:6" ht="12.75">
      <c r="B72" s="11"/>
      <c r="C72" s="11" t="s">
        <v>180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248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214</v>
      </c>
      <c r="F72" s="85">
        <f>SUM(D72:E72)</f>
        <v>462</v>
      </c>
    </row>
    <row r="73" spans="2:8" ht="12.75">
      <c r="B73" s="11"/>
      <c r="C73" s="11" t="s">
        <v>181</v>
      </c>
      <c r="D73" s="51">
        <f>SUM(D70:D72)</f>
        <v>561</v>
      </c>
      <c r="E73" s="54">
        <f>SUM(E70:E72)</f>
        <v>369</v>
      </c>
      <c r="F73" s="50">
        <f>SUM(F70:F72)</f>
        <v>930</v>
      </c>
      <c r="H73" s="4"/>
    </row>
  </sheetData>
  <printOptions gridLines="1" horizontalCentered="1" verticalCentered="1"/>
  <pageMargins left="0.3937007874015748" right="0.2362204724409449" top="0.7480314960629921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Sptember 2007 </oddHeader>
    <oddFooter>&amp;R&amp;8&amp;UDiese Aufstellung finden Sie auch unter :&amp;U 
JugTransfer / Jug4000 /  Haushalt / HzE Statistik / HzE Statistik 2007 / HzE Statistik 0907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4.28125" style="0" customWidth="1"/>
    <col min="5" max="5" width="12.00390625" style="0" customWidth="1"/>
    <col min="6" max="6" width="13.281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4"/>
      <c r="D2" s="4"/>
      <c r="E2" s="4"/>
    </row>
    <row r="3" ht="3" customHeight="1"/>
    <row r="4" spans="1:6" ht="12.75">
      <c r="A4" s="1" t="s">
        <v>7</v>
      </c>
      <c r="B4" s="1">
        <v>1</v>
      </c>
      <c r="C4" t="s">
        <v>309</v>
      </c>
      <c r="F4" t="s">
        <v>458</v>
      </c>
    </row>
    <row r="5" spans="1:6" ht="12.75">
      <c r="A5" s="1" t="s">
        <v>7</v>
      </c>
      <c r="B5" s="1">
        <v>1</v>
      </c>
      <c r="C5" t="s">
        <v>309</v>
      </c>
      <c r="D5" t="s">
        <v>487</v>
      </c>
      <c r="F5" t="s">
        <v>488</v>
      </c>
    </row>
    <row r="6" spans="1:6" ht="12.75">
      <c r="A6" s="1" t="s">
        <v>7</v>
      </c>
      <c r="B6" s="1">
        <v>2</v>
      </c>
      <c r="C6" t="s">
        <v>309</v>
      </c>
      <c r="D6" t="s">
        <v>310</v>
      </c>
      <c r="E6" t="s">
        <v>261</v>
      </c>
      <c r="F6" t="s">
        <v>488</v>
      </c>
    </row>
    <row r="7" spans="1:6" ht="12.75">
      <c r="A7" s="1" t="s">
        <v>7</v>
      </c>
      <c r="B7" s="1">
        <v>1</v>
      </c>
      <c r="C7" t="s">
        <v>309</v>
      </c>
      <c r="D7" t="s">
        <v>506</v>
      </c>
      <c r="F7" t="s">
        <v>507</v>
      </c>
    </row>
    <row r="8" spans="1:6" ht="12.75">
      <c r="A8" s="1" t="s">
        <v>7</v>
      </c>
      <c r="B8" s="1">
        <v>1</v>
      </c>
      <c r="C8" t="s">
        <v>353</v>
      </c>
      <c r="D8" t="s">
        <v>487</v>
      </c>
      <c r="E8" t="s">
        <v>263</v>
      </c>
      <c r="F8" t="s">
        <v>507</v>
      </c>
    </row>
    <row r="9" spans="1:6" ht="12.75">
      <c r="A9" s="1" t="s">
        <v>7</v>
      </c>
      <c r="B9" s="1">
        <v>1</v>
      </c>
      <c r="C9" t="s">
        <v>459</v>
      </c>
      <c r="D9" t="s">
        <v>432</v>
      </c>
      <c r="F9" t="s">
        <v>458</v>
      </c>
    </row>
    <row r="10" spans="1:6" ht="12.75">
      <c r="A10" s="1" t="s">
        <v>7</v>
      </c>
      <c r="B10" s="1">
        <v>1</v>
      </c>
      <c r="C10" t="s">
        <v>392</v>
      </c>
      <c r="D10" t="s">
        <v>310</v>
      </c>
      <c r="F10" t="s">
        <v>458</v>
      </c>
    </row>
    <row r="11" spans="1:6" ht="12.75">
      <c r="A11" s="1" t="s">
        <v>7</v>
      </c>
      <c r="B11" s="1">
        <v>1</v>
      </c>
      <c r="C11" t="s">
        <v>392</v>
      </c>
      <c r="D11" t="s">
        <v>327</v>
      </c>
      <c r="E11" t="s">
        <v>263</v>
      </c>
      <c r="F11" t="s">
        <v>488</v>
      </c>
    </row>
    <row r="12" spans="1:6" ht="12.75">
      <c r="A12" s="1" t="s">
        <v>7</v>
      </c>
      <c r="B12" s="1">
        <v>1</v>
      </c>
      <c r="C12" t="s">
        <v>392</v>
      </c>
      <c r="D12" t="s">
        <v>506</v>
      </c>
      <c r="E12" t="s">
        <v>263</v>
      </c>
      <c r="F12" t="s">
        <v>507</v>
      </c>
    </row>
    <row r="13" spans="1:6" ht="12.75">
      <c r="A13" s="1" t="s">
        <v>7</v>
      </c>
      <c r="B13" s="1">
        <v>1</v>
      </c>
      <c r="C13" t="s">
        <v>392</v>
      </c>
      <c r="D13" t="s">
        <v>508</v>
      </c>
      <c r="E13" t="s">
        <v>263</v>
      </c>
      <c r="F13" t="s">
        <v>507</v>
      </c>
    </row>
    <row r="14" spans="1:6" ht="12.75">
      <c r="A14" s="1" t="s">
        <v>10</v>
      </c>
      <c r="B14" s="1">
        <v>1</v>
      </c>
      <c r="C14" t="s">
        <v>312</v>
      </c>
      <c r="D14" t="s">
        <v>325</v>
      </c>
      <c r="E14" t="s">
        <v>263</v>
      </c>
      <c r="F14" t="s">
        <v>458</v>
      </c>
    </row>
    <row r="15" spans="1:6" ht="12.75">
      <c r="A15" s="1" t="s">
        <v>10</v>
      </c>
      <c r="B15" s="1">
        <v>1</v>
      </c>
      <c r="C15" t="s">
        <v>312</v>
      </c>
      <c r="D15" t="s">
        <v>460</v>
      </c>
      <c r="E15" t="s">
        <v>261</v>
      </c>
      <c r="F15" t="s">
        <v>458</v>
      </c>
    </row>
    <row r="16" spans="1:6" ht="12.75">
      <c r="A16" s="1" t="s">
        <v>10</v>
      </c>
      <c r="B16" s="1">
        <v>1</v>
      </c>
      <c r="C16" t="s">
        <v>312</v>
      </c>
      <c r="D16" t="s">
        <v>325</v>
      </c>
      <c r="E16" t="s">
        <v>263</v>
      </c>
      <c r="F16" t="s">
        <v>488</v>
      </c>
    </row>
    <row r="17" spans="1:6" ht="12.75">
      <c r="A17" s="1" t="s">
        <v>10</v>
      </c>
      <c r="B17" s="1">
        <v>1</v>
      </c>
      <c r="C17" t="s">
        <v>489</v>
      </c>
      <c r="D17" t="s">
        <v>325</v>
      </c>
      <c r="E17" t="s">
        <v>263</v>
      </c>
      <c r="F17" t="s">
        <v>488</v>
      </c>
    </row>
    <row r="18" spans="1:6" ht="12.75">
      <c r="A18" s="1" t="s">
        <v>10</v>
      </c>
      <c r="B18" s="1">
        <v>1</v>
      </c>
      <c r="C18" t="s">
        <v>395</v>
      </c>
      <c r="D18" t="s">
        <v>356</v>
      </c>
      <c r="E18" t="s">
        <v>263</v>
      </c>
      <c r="F18" t="s">
        <v>458</v>
      </c>
    </row>
    <row r="19" spans="1:6" ht="12.75">
      <c r="A19" s="1" t="s">
        <v>10</v>
      </c>
      <c r="B19" s="1">
        <v>1</v>
      </c>
      <c r="C19" t="s">
        <v>355</v>
      </c>
      <c r="D19" t="s">
        <v>461</v>
      </c>
      <c r="E19" t="s">
        <v>263</v>
      </c>
      <c r="F19" t="s">
        <v>458</v>
      </c>
    </row>
    <row r="20" spans="1:6" ht="12.75">
      <c r="A20" s="1" t="s">
        <v>75</v>
      </c>
      <c r="B20" s="1">
        <v>1</v>
      </c>
      <c r="C20" t="s">
        <v>259</v>
      </c>
      <c r="D20" t="s">
        <v>319</v>
      </c>
      <c r="E20" t="s">
        <v>263</v>
      </c>
      <c r="F20" t="s">
        <v>458</v>
      </c>
    </row>
    <row r="21" spans="1:6" ht="12.75">
      <c r="A21" s="1" t="s">
        <v>183</v>
      </c>
      <c r="B21" s="1">
        <v>1</v>
      </c>
      <c r="C21" t="s">
        <v>462</v>
      </c>
      <c r="D21" t="s">
        <v>343</v>
      </c>
      <c r="F21" t="s">
        <v>458</v>
      </c>
    </row>
    <row r="22" spans="1:6" ht="12.75">
      <c r="A22" s="1" t="s">
        <v>11</v>
      </c>
      <c r="B22" s="1">
        <v>1</v>
      </c>
      <c r="C22" t="s">
        <v>12</v>
      </c>
      <c r="D22" t="s">
        <v>463</v>
      </c>
      <c r="F22" t="s">
        <v>458</v>
      </c>
    </row>
    <row r="23" spans="1:6" ht="12.75">
      <c r="A23" s="1" t="s">
        <v>11</v>
      </c>
      <c r="B23" s="1">
        <v>1</v>
      </c>
      <c r="C23" t="s">
        <v>12</v>
      </c>
      <c r="D23" t="s">
        <v>464</v>
      </c>
      <c r="F23" t="s">
        <v>458</v>
      </c>
    </row>
    <row r="24" spans="1:6" ht="12.75">
      <c r="A24" s="1" t="s">
        <v>11</v>
      </c>
      <c r="B24" s="1">
        <v>1</v>
      </c>
      <c r="C24" t="s">
        <v>12</v>
      </c>
      <c r="D24" t="s">
        <v>465</v>
      </c>
      <c r="F24" t="s">
        <v>458</v>
      </c>
    </row>
    <row r="25" spans="1:6" ht="12.75">
      <c r="A25" s="1" t="s">
        <v>11</v>
      </c>
      <c r="B25" s="1">
        <v>1</v>
      </c>
      <c r="C25" t="s">
        <v>12</v>
      </c>
      <c r="D25" t="s">
        <v>361</v>
      </c>
      <c r="F25" t="s">
        <v>458</v>
      </c>
    </row>
    <row r="26" spans="1:6" ht="12.75">
      <c r="A26" s="1" t="s">
        <v>11</v>
      </c>
      <c r="B26" s="1">
        <v>3</v>
      </c>
      <c r="C26" t="s">
        <v>12</v>
      </c>
      <c r="D26" t="s">
        <v>315</v>
      </c>
      <c r="F26" t="s">
        <v>458</v>
      </c>
    </row>
    <row r="27" spans="1:6" ht="12.75">
      <c r="A27" s="1" t="s">
        <v>11</v>
      </c>
      <c r="B27" s="1">
        <v>1</v>
      </c>
      <c r="C27" t="s">
        <v>12</v>
      </c>
      <c r="D27" t="s">
        <v>399</v>
      </c>
      <c r="F27" t="s">
        <v>458</v>
      </c>
    </row>
    <row r="28" spans="1:6" ht="12.75">
      <c r="A28" s="1" t="s">
        <v>11</v>
      </c>
      <c r="B28" s="1">
        <v>1</v>
      </c>
      <c r="C28" t="s">
        <v>12</v>
      </c>
      <c r="D28" t="s">
        <v>264</v>
      </c>
      <c r="F28" t="s">
        <v>458</v>
      </c>
    </row>
    <row r="29" spans="1:6" ht="12.75">
      <c r="A29" s="1" t="s">
        <v>11</v>
      </c>
      <c r="B29" s="1">
        <v>1</v>
      </c>
      <c r="C29" t="s">
        <v>12</v>
      </c>
      <c r="D29" t="s">
        <v>466</v>
      </c>
      <c r="F29" t="s">
        <v>458</v>
      </c>
    </row>
    <row r="30" spans="1:6" ht="12.75">
      <c r="A30" s="1" t="s">
        <v>11</v>
      </c>
      <c r="B30" s="1">
        <v>1</v>
      </c>
      <c r="C30" t="s">
        <v>12</v>
      </c>
      <c r="D30" t="s">
        <v>467</v>
      </c>
      <c r="E30" t="s">
        <v>263</v>
      </c>
      <c r="F30" t="s">
        <v>458</v>
      </c>
    </row>
    <row r="31" spans="1:6" ht="12.75">
      <c r="A31" s="1" t="s">
        <v>11</v>
      </c>
      <c r="B31" s="1">
        <v>1</v>
      </c>
      <c r="C31" t="s">
        <v>12</v>
      </c>
      <c r="D31" t="s">
        <v>466</v>
      </c>
      <c r="E31" t="s">
        <v>263</v>
      </c>
      <c r="F31" t="s">
        <v>458</v>
      </c>
    </row>
    <row r="32" spans="1:6" ht="12.75">
      <c r="A32" s="1" t="s">
        <v>11</v>
      </c>
      <c r="B32" s="1">
        <v>1</v>
      </c>
      <c r="C32" t="s">
        <v>12</v>
      </c>
      <c r="D32" t="s">
        <v>396</v>
      </c>
      <c r="E32" t="s">
        <v>261</v>
      </c>
      <c r="F32" t="s">
        <v>458</v>
      </c>
    </row>
    <row r="33" spans="1:6" ht="12.75">
      <c r="A33" s="1" t="s">
        <v>11</v>
      </c>
      <c r="B33" s="1">
        <v>1</v>
      </c>
      <c r="C33" t="s">
        <v>12</v>
      </c>
      <c r="D33" t="s">
        <v>468</v>
      </c>
      <c r="E33" t="s">
        <v>261</v>
      </c>
      <c r="F33" t="s">
        <v>458</v>
      </c>
    </row>
    <row r="34" spans="1:6" ht="12.75">
      <c r="A34" s="1" t="s">
        <v>11</v>
      </c>
      <c r="B34" s="1">
        <v>1</v>
      </c>
      <c r="C34" t="s">
        <v>12</v>
      </c>
      <c r="D34" t="s">
        <v>399</v>
      </c>
      <c r="E34" t="s">
        <v>261</v>
      </c>
      <c r="F34" t="s">
        <v>458</v>
      </c>
    </row>
    <row r="35" spans="1:6" ht="12.75">
      <c r="A35" s="1" t="s">
        <v>11</v>
      </c>
      <c r="B35" s="1">
        <v>1</v>
      </c>
      <c r="C35" t="s">
        <v>12</v>
      </c>
      <c r="D35" t="s">
        <v>425</v>
      </c>
      <c r="E35" t="s">
        <v>261</v>
      </c>
      <c r="F35" t="s">
        <v>458</v>
      </c>
    </row>
    <row r="36" spans="1:6" ht="12.75">
      <c r="A36" s="1" t="s">
        <v>11</v>
      </c>
      <c r="B36" s="1">
        <v>1</v>
      </c>
      <c r="C36" t="s">
        <v>12</v>
      </c>
      <c r="D36" t="s">
        <v>490</v>
      </c>
      <c r="F36" t="s">
        <v>488</v>
      </c>
    </row>
    <row r="37" spans="1:6" ht="12.75">
      <c r="A37" s="1" t="s">
        <v>11</v>
      </c>
      <c r="B37" s="1">
        <v>1</v>
      </c>
      <c r="C37" t="s">
        <v>12</v>
      </c>
      <c r="D37" t="s">
        <v>361</v>
      </c>
      <c r="F37" t="s">
        <v>488</v>
      </c>
    </row>
    <row r="38" spans="1:6" ht="12.75">
      <c r="A38" s="1" t="s">
        <v>11</v>
      </c>
      <c r="B38" s="1">
        <v>1</v>
      </c>
      <c r="C38" t="s">
        <v>12</v>
      </c>
      <c r="D38" t="s">
        <v>491</v>
      </c>
      <c r="F38" t="s">
        <v>488</v>
      </c>
    </row>
    <row r="39" spans="1:6" ht="12.75">
      <c r="A39" s="1" t="s">
        <v>11</v>
      </c>
      <c r="B39" s="1">
        <v>1</v>
      </c>
      <c r="C39" t="s">
        <v>12</v>
      </c>
      <c r="D39" t="s">
        <v>297</v>
      </c>
      <c r="F39" t="s">
        <v>488</v>
      </c>
    </row>
    <row r="40" spans="1:6" ht="12.75">
      <c r="A40" s="1" t="s">
        <v>11</v>
      </c>
      <c r="B40" s="1">
        <v>1</v>
      </c>
      <c r="C40" t="s">
        <v>12</v>
      </c>
      <c r="D40" t="s">
        <v>315</v>
      </c>
      <c r="F40" t="s">
        <v>488</v>
      </c>
    </row>
    <row r="41" spans="1:6" ht="12.75">
      <c r="A41" s="1" t="s">
        <v>11</v>
      </c>
      <c r="B41" s="1">
        <v>1</v>
      </c>
      <c r="C41" t="s">
        <v>12</v>
      </c>
      <c r="D41" t="s">
        <v>399</v>
      </c>
      <c r="F41" t="s">
        <v>488</v>
      </c>
    </row>
    <row r="42" spans="1:6" ht="12.75">
      <c r="A42" s="1" t="s">
        <v>11</v>
      </c>
      <c r="B42" s="1">
        <v>1</v>
      </c>
      <c r="C42" t="s">
        <v>492</v>
      </c>
      <c r="D42" t="s">
        <v>434</v>
      </c>
      <c r="F42" t="s">
        <v>488</v>
      </c>
    </row>
    <row r="43" spans="1:6" ht="12.75">
      <c r="A43" s="1" t="s">
        <v>11</v>
      </c>
      <c r="B43" s="1">
        <v>1</v>
      </c>
      <c r="C43" t="s">
        <v>300</v>
      </c>
      <c r="D43" t="s">
        <v>381</v>
      </c>
      <c r="F43" t="s">
        <v>458</v>
      </c>
    </row>
    <row r="44" spans="1:6" ht="12.75">
      <c r="A44" s="1" t="s">
        <v>13</v>
      </c>
      <c r="B44" s="1">
        <v>4</v>
      </c>
      <c r="C44" t="s">
        <v>14</v>
      </c>
      <c r="D44" t="s">
        <v>440</v>
      </c>
      <c r="F44" t="s">
        <v>458</v>
      </c>
    </row>
    <row r="45" spans="1:6" ht="12.75">
      <c r="A45" s="1" t="s">
        <v>13</v>
      </c>
      <c r="B45" s="1">
        <v>1</v>
      </c>
      <c r="C45" t="s">
        <v>14</v>
      </c>
      <c r="D45" t="s">
        <v>401</v>
      </c>
      <c r="F45" t="s">
        <v>458</v>
      </c>
    </row>
    <row r="46" spans="1:6" ht="12.75">
      <c r="A46" s="1" t="s">
        <v>13</v>
      </c>
      <c r="B46" s="1">
        <v>1</v>
      </c>
      <c r="C46" t="s">
        <v>14</v>
      </c>
      <c r="D46" t="s">
        <v>269</v>
      </c>
      <c r="F46" t="s">
        <v>488</v>
      </c>
    </row>
    <row r="47" spans="1:6" ht="12.75">
      <c r="A47" s="1" t="s">
        <v>13</v>
      </c>
      <c r="B47" s="1">
        <v>1</v>
      </c>
      <c r="C47" t="s">
        <v>14</v>
      </c>
      <c r="D47" t="s">
        <v>401</v>
      </c>
      <c r="F47" t="s">
        <v>488</v>
      </c>
    </row>
    <row r="48" spans="1:6" ht="12.75">
      <c r="A48" s="1" t="s">
        <v>13</v>
      </c>
      <c r="B48" s="1">
        <v>5</v>
      </c>
      <c r="C48" t="s">
        <v>14</v>
      </c>
      <c r="D48" t="s">
        <v>493</v>
      </c>
      <c r="F48" t="s">
        <v>488</v>
      </c>
    </row>
    <row r="49" spans="1:6" ht="12.75">
      <c r="A49" s="1" t="s">
        <v>13</v>
      </c>
      <c r="B49" s="1">
        <v>3</v>
      </c>
      <c r="C49" t="s">
        <v>14</v>
      </c>
      <c r="D49" t="s">
        <v>494</v>
      </c>
      <c r="F49" t="s">
        <v>488</v>
      </c>
    </row>
    <row r="50" spans="1:6" ht="12.75">
      <c r="A50" s="1" t="s">
        <v>15</v>
      </c>
      <c r="B50" s="1">
        <v>1</v>
      </c>
      <c r="C50" t="s">
        <v>16</v>
      </c>
      <c r="F50" t="s">
        <v>458</v>
      </c>
    </row>
    <row r="51" spans="1:6" ht="12.75">
      <c r="A51" s="1" t="s">
        <v>15</v>
      </c>
      <c r="B51" s="1">
        <v>1</v>
      </c>
      <c r="C51" t="s">
        <v>16</v>
      </c>
      <c r="D51" t="s">
        <v>274</v>
      </c>
      <c r="F51" t="s">
        <v>458</v>
      </c>
    </row>
    <row r="52" spans="1:6" ht="12.75">
      <c r="A52" s="1" t="s">
        <v>15</v>
      </c>
      <c r="B52" s="1">
        <v>1</v>
      </c>
      <c r="C52" t="s">
        <v>16</v>
      </c>
      <c r="D52" t="s">
        <v>469</v>
      </c>
      <c r="F52" t="s">
        <v>458</v>
      </c>
    </row>
    <row r="53" spans="1:6" ht="12.75">
      <c r="A53" s="1" t="s">
        <v>15</v>
      </c>
      <c r="B53" s="1">
        <v>1</v>
      </c>
      <c r="C53" t="s">
        <v>16</v>
      </c>
      <c r="D53" t="s">
        <v>469</v>
      </c>
      <c r="E53" t="s">
        <v>263</v>
      </c>
      <c r="F53" t="s">
        <v>458</v>
      </c>
    </row>
    <row r="54" spans="1:6" ht="12.75">
      <c r="A54" s="1" t="s">
        <v>15</v>
      </c>
      <c r="B54" s="1">
        <v>1</v>
      </c>
      <c r="C54" t="s">
        <v>16</v>
      </c>
      <c r="D54" t="s">
        <v>495</v>
      </c>
      <c r="F54" t="s">
        <v>488</v>
      </c>
    </row>
    <row r="55" spans="1:6" ht="12.75">
      <c r="A55" s="1" t="s">
        <v>15</v>
      </c>
      <c r="B55" s="1">
        <v>1</v>
      </c>
      <c r="C55" t="s">
        <v>16</v>
      </c>
      <c r="D55" t="s">
        <v>269</v>
      </c>
      <c r="F55" t="s">
        <v>488</v>
      </c>
    </row>
    <row r="56" spans="1:6" ht="12.75">
      <c r="A56" s="1" t="s">
        <v>15</v>
      </c>
      <c r="B56" s="1">
        <v>1</v>
      </c>
      <c r="C56" t="s">
        <v>16</v>
      </c>
      <c r="D56" t="s">
        <v>286</v>
      </c>
      <c r="F56" t="s">
        <v>488</v>
      </c>
    </row>
    <row r="57" spans="1:6" ht="12.75">
      <c r="A57" s="1" t="s">
        <v>15</v>
      </c>
      <c r="B57" s="1">
        <v>1</v>
      </c>
      <c r="C57" t="s">
        <v>16</v>
      </c>
      <c r="D57" t="s">
        <v>274</v>
      </c>
      <c r="E57" t="s">
        <v>263</v>
      </c>
      <c r="F57" t="s">
        <v>488</v>
      </c>
    </row>
    <row r="58" spans="1:6" ht="12.75">
      <c r="A58" s="1" t="s">
        <v>15</v>
      </c>
      <c r="B58" s="1">
        <v>1</v>
      </c>
      <c r="C58" t="s">
        <v>16</v>
      </c>
      <c r="D58" t="s">
        <v>286</v>
      </c>
      <c r="E58" t="s">
        <v>298</v>
      </c>
      <c r="F58" t="s">
        <v>488</v>
      </c>
    </row>
    <row r="59" spans="1:6" ht="12.75">
      <c r="A59" s="1" t="s">
        <v>15</v>
      </c>
      <c r="B59" s="1">
        <v>1</v>
      </c>
      <c r="C59" t="s">
        <v>16</v>
      </c>
      <c r="D59" t="s">
        <v>509</v>
      </c>
      <c r="F59" t="s">
        <v>507</v>
      </c>
    </row>
    <row r="60" spans="1:6" ht="12.75">
      <c r="A60" s="1" t="s">
        <v>15</v>
      </c>
      <c r="B60" s="1">
        <v>1</v>
      </c>
      <c r="C60" t="s">
        <v>16</v>
      </c>
      <c r="D60" t="s">
        <v>407</v>
      </c>
      <c r="F60" t="s">
        <v>507</v>
      </c>
    </row>
    <row r="61" spans="1:6" ht="12.75">
      <c r="A61" s="1" t="s">
        <v>17</v>
      </c>
      <c r="B61" s="1">
        <v>1</v>
      </c>
      <c r="C61" t="s">
        <v>18</v>
      </c>
      <c r="D61" t="s">
        <v>470</v>
      </c>
      <c r="F61" t="s">
        <v>458</v>
      </c>
    </row>
    <row r="62" spans="1:6" ht="12.75">
      <c r="A62" s="1" t="s">
        <v>17</v>
      </c>
      <c r="B62" s="1">
        <v>5</v>
      </c>
      <c r="C62" t="s">
        <v>18</v>
      </c>
      <c r="D62" t="s">
        <v>269</v>
      </c>
      <c r="F62" t="s">
        <v>458</v>
      </c>
    </row>
    <row r="63" spans="1:6" ht="12.75">
      <c r="A63" s="1" t="s">
        <v>17</v>
      </c>
      <c r="B63" s="1">
        <v>1</v>
      </c>
      <c r="C63" t="s">
        <v>18</v>
      </c>
      <c r="D63" t="s">
        <v>275</v>
      </c>
      <c r="F63" t="s">
        <v>458</v>
      </c>
    </row>
    <row r="64" spans="1:6" ht="12.75">
      <c r="A64" s="1" t="s">
        <v>17</v>
      </c>
      <c r="B64" s="1">
        <v>3</v>
      </c>
      <c r="C64" t="s">
        <v>18</v>
      </c>
      <c r="D64" t="s">
        <v>366</v>
      </c>
      <c r="F64" t="s">
        <v>458</v>
      </c>
    </row>
    <row r="65" spans="1:6" ht="12.75">
      <c r="A65" s="1" t="s">
        <v>17</v>
      </c>
      <c r="B65" s="1">
        <v>1</v>
      </c>
      <c r="C65" t="s">
        <v>18</v>
      </c>
      <c r="D65" t="s">
        <v>471</v>
      </c>
      <c r="F65" t="s">
        <v>458</v>
      </c>
    </row>
    <row r="66" spans="1:6" ht="12.75">
      <c r="A66" s="1" t="s">
        <v>17</v>
      </c>
      <c r="B66" s="1">
        <v>1</v>
      </c>
      <c r="C66" t="s">
        <v>18</v>
      </c>
      <c r="D66" t="s">
        <v>286</v>
      </c>
      <c r="F66" t="s">
        <v>458</v>
      </c>
    </row>
    <row r="67" spans="1:6" ht="12.75">
      <c r="A67" s="1" t="s">
        <v>17</v>
      </c>
      <c r="B67" s="1">
        <v>2</v>
      </c>
      <c r="C67" t="s">
        <v>18</v>
      </c>
      <c r="D67" t="s">
        <v>301</v>
      </c>
      <c r="F67" t="s">
        <v>458</v>
      </c>
    </row>
    <row r="68" spans="1:6" ht="12.75">
      <c r="A68" s="1" t="s">
        <v>17</v>
      </c>
      <c r="B68" s="1">
        <v>1</v>
      </c>
      <c r="C68" t="s">
        <v>18</v>
      </c>
      <c r="D68" t="s">
        <v>366</v>
      </c>
      <c r="E68" t="s">
        <v>263</v>
      </c>
      <c r="F68" t="s">
        <v>458</v>
      </c>
    </row>
    <row r="69" spans="1:6" ht="12.75">
      <c r="A69" s="1" t="s">
        <v>17</v>
      </c>
      <c r="B69" s="1">
        <v>1</v>
      </c>
      <c r="C69" t="s">
        <v>18</v>
      </c>
      <c r="F69" t="s">
        <v>488</v>
      </c>
    </row>
    <row r="70" spans="1:6" ht="12.75">
      <c r="A70" s="1" t="s">
        <v>17</v>
      </c>
      <c r="B70" s="1">
        <v>6</v>
      </c>
      <c r="C70" t="s">
        <v>18</v>
      </c>
      <c r="D70" t="s">
        <v>269</v>
      </c>
      <c r="F70" t="s">
        <v>488</v>
      </c>
    </row>
    <row r="71" spans="1:6" ht="12.75">
      <c r="A71" s="1" t="s">
        <v>17</v>
      </c>
      <c r="B71" s="1">
        <v>1</v>
      </c>
      <c r="C71" t="s">
        <v>18</v>
      </c>
      <c r="D71" t="s">
        <v>496</v>
      </c>
      <c r="F71" t="s">
        <v>488</v>
      </c>
    </row>
    <row r="72" spans="1:6" ht="12.75">
      <c r="A72" s="1" t="s">
        <v>17</v>
      </c>
      <c r="B72" s="1">
        <v>1</v>
      </c>
      <c r="C72" t="s">
        <v>18</v>
      </c>
      <c r="D72" t="s">
        <v>366</v>
      </c>
      <c r="F72" t="s">
        <v>488</v>
      </c>
    </row>
    <row r="73" spans="1:6" ht="12.75">
      <c r="A73" s="1" t="s">
        <v>17</v>
      </c>
      <c r="B73" s="1">
        <v>2</v>
      </c>
      <c r="C73" t="s">
        <v>18</v>
      </c>
      <c r="D73" t="s">
        <v>301</v>
      </c>
      <c r="F73" t="s">
        <v>488</v>
      </c>
    </row>
    <row r="74" spans="1:6" ht="12.75">
      <c r="A74" s="1" t="s">
        <v>17</v>
      </c>
      <c r="B74" s="1">
        <v>1</v>
      </c>
      <c r="C74" t="s">
        <v>18</v>
      </c>
      <c r="D74" t="s">
        <v>269</v>
      </c>
      <c r="E74" t="s">
        <v>263</v>
      </c>
      <c r="F74" t="s">
        <v>488</v>
      </c>
    </row>
    <row r="75" spans="1:6" ht="12.75">
      <c r="A75" s="1" t="s">
        <v>17</v>
      </c>
      <c r="B75" s="1">
        <v>1</v>
      </c>
      <c r="C75" t="s">
        <v>18</v>
      </c>
      <c r="D75" t="s">
        <v>275</v>
      </c>
      <c r="E75" t="s">
        <v>298</v>
      </c>
      <c r="F75" t="s">
        <v>488</v>
      </c>
    </row>
    <row r="76" spans="1:6" ht="12.75">
      <c r="A76" s="1" t="s">
        <v>19</v>
      </c>
      <c r="B76" s="1">
        <v>1</v>
      </c>
      <c r="C76" t="s">
        <v>20</v>
      </c>
      <c r="D76" t="s">
        <v>469</v>
      </c>
      <c r="E76" t="s">
        <v>263</v>
      </c>
      <c r="F76" t="s">
        <v>458</v>
      </c>
    </row>
    <row r="77" spans="1:6" ht="12.75">
      <c r="A77" s="1" t="s">
        <v>19</v>
      </c>
      <c r="B77" s="1">
        <v>1</v>
      </c>
      <c r="C77" t="s">
        <v>20</v>
      </c>
      <c r="D77" t="s">
        <v>372</v>
      </c>
      <c r="E77" t="s">
        <v>263</v>
      </c>
      <c r="F77" t="s">
        <v>458</v>
      </c>
    </row>
    <row r="78" spans="1:6" ht="12.75">
      <c r="A78" s="1" t="s">
        <v>19</v>
      </c>
      <c r="B78" s="1">
        <v>1</v>
      </c>
      <c r="C78" t="s">
        <v>20</v>
      </c>
      <c r="D78" t="s">
        <v>408</v>
      </c>
      <c r="E78" t="s">
        <v>263</v>
      </c>
      <c r="F78" t="s">
        <v>458</v>
      </c>
    </row>
    <row r="79" spans="1:6" ht="12.75">
      <c r="A79" s="1" t="s">
        <v>19</v>
      </c>
      <c r="B79" s="1">
        <v>1</v>
      </c>
      <c r="C79" t="s">
        <v>20</v>
      </c>
      <c r="D79" t="s">
        <v>374</v>
      </c>
      <c r="E79" t="s">
        <v>261</v>
      </c>
      <c r="F79" t="s">
        <v>458</v>
      </c>
    </row>
    <row r="80" spans="1:6" ht="12.75">
      <c r="A80" s="1" t="s">
        <v>19</v>
      </c>
      <c r="B80" s="1">
        <v>1</v>
      </c>
      <c r="C80" t="s">
        <v>20</v>
      </c>
      <c r="D80" t="s">
        <v>472</v>
      </c>
      <c r="E80" t="s">
        <v>261</v>
      </c>
      <c r="F80" t="s">
        <v>458</v>
      </c>
    </row>
    <row r="81" spans="1:6" ht="12.75">
      <c r="A81" s="1" t="s">
        <v>19</v>
      </c>
      <c r="B81" s="1">
        <v>1</v>
      </c>
      <c r="C81" t="s">
        <v>20</v>
      </c>
      <c r="D81" t="s">
        <v>372</v>
      </c>
      <c r="E81" t="s">
        <v>287</v>
      </c>
      <c r="F81" t="s">
        <v>458</v>
      </c>
    </row>
    <row r="82" spans="1:6" ht="12.75">
      <c r="A82" s="1" t="s">
        <v>19</v>
      </c>
      <c r="B82" s="1">
        <v>1</v>
      </c>
      <c r="C82" t="s">
        <v>20</v>
      </c>
      <c r="D82" t="s">
        <v>409</v>
      </c>
      <c r="E82" t="s">
        <v>298</v>
      </c>
      <c r="F82" t="s">
        <v>458</v>
      </c>
    </row>
    <row r="83" spans="1:6" ht="12.75">
      <c r="A83" s="1" t="s">
        <v>19</v>
      </c>
      <c r="B83" s="1">
        <v>1</v>
      </c>
      <c r="C83" t="s">
        <v>20</v>
      </c>
      <c r="D83" t="s">
        <v>409</v>
      </c>
      <c r="E83" t="s">
        <v>263</v>
      </c>
      <c r="F83" t="s">
        <v>488</v>
      </c>
    </row>
    <row r="84" spans="1:6" ht="12.75">
      <c r="A84" s="1" t="s">
        <v>19</v>
      </c>
      <c r="B84" s="1">
        <v>1</v>
      </c>
      <c r="C84" t="s">
        <v>20</v>
      </c>
      <c r="D84" t="s">
        <v>278</v>
      </c>
      <c r="E84" t="s">
        <v>263</v>
      </c>
      <c r="F84" t="s">
        <v>488</v>
      </c>
    </row>
    <row r="85" spans="1:6" ht="12.75">
      <c r="A85" s="1" t="s">
        <v>19</v>
      </c>
      <c r="B85" s="1">
        <v>1</v>
      </c>
      <c r="C85" t="s">
        <v>20</v>
      </c>
      <c r="D85" t="s">
        <v>408</v>
      </c>
      <c r="E85" t="s">
        <v>263</v>
      </c>
      <c r="F85" t="s">
        <v>488</v>
      </c>
    </row>
    <row r="86" spans="1:6" ht="12.75">
      <c r="A86" s="1" t="s">
        <v>19</v>
      </c>
      <c r="B86" s="1">
        <v>1</v>
      </c>
      <c r="C86" t="s">
        <v>20</v>
      </c>
      <c r="D86" t="s">
        <v>374</v>
      </c>
      <c r="E86" t="s">
        <v>261</v>
      </c>
      <c r="F86" t="s">
        <v>488</v>
      </c>
    </row>
    <row r="87" spans="1:6" ht="12.75">
      <c r="A87" s="1" t="s">
        <v>19</v>
      </c>
      <c r="B87" s="1">
        <v>1</v>
      </c>
      <c r="C87" t="s">
        <v>20</v>
      </c>
      <c r="D87" t="s">
        <v>497</v>
      </c>
      <c r="E87" t="s">
        <v>261</v>
      </c>
      <c r="F87" t="s">
        <v>488</v>
      </c>
    </row>
    <row r="88" spans="1:6" ht="12.75">
      <c r="A88" s="1" t="s">
        <v>19</v>
      </c>
      <c r="B88" s="1">
        <v>1</v>
      </c>
      <c r="C88" t="s">
        <v>20</v>
      </c>
      <c r="D88" t="s">
        <v>472</v>
      </c>
      <c r="E88" t="s">
        <v>261</v>
      </c>
      <c r="F88" t="s">
        <v>488</v>
      </c>
    </row>
    <row r="89" spans="1:6" ht="12.75">
      <c r="A89" s="1" t="s">
        <v>21</v>
      </c>
      <c r="B89" s="1">
        <v>1</v>
      </c>
      <c r="C89" t="s">
        <v>321</v>
      </c>
      <c r="D89" t="s">
        <v>323</v>
      </c>
      <c r="E89" t="s">
        <v>261</v>
      </c>
      <c r="F89" t="s">
        <v>458</v>
      </c>
    </row>
    <row r="90" spans="1:6" ht="12.75">
      <c r="A90" s="1" t="s">
        <v>21</v>
      </c>
      <c r="B90" s="1">
        <v>1</v>
      </c>
      <c r="C90" t="s">
        <v>321</v>
      </c>
      <c r="D90" t="s">
        <v>323</v>
      </c>
      <c r="E90" t="s">
        <v>261</v>
      </c>
      <c r="F90" t="s">
        <v>488</v>
      </c>
    </row>
    <row r="91" spans="1:6" ht="12.75">
      <c r="A91" s="1" t="s">
        <v>21</v>
      </c>
      <c r="B91" s="1">
        <v>2</v>
      </c>
      <c r="C91" t="s">
        <v>321</v>
      </c>
      <c r="D91" t="s">
        <v>323</v>
      </c>
      <c r="E91" t="s">
        <v>298</v>
      </c>
      <c r="F91" t="s">
        <v>488</v>
      </c>
    </row>
    <row r="92" spans="1:6" ht="12.75">
      <c r="A92" s="1" t="s">
        <v>21</v>
      </c>
      <c r="B92" s="1">
        <v>2</v>
      </c>
      <c r="C92" t="s">
        <v>281</v>
      </c>
      <c r="D92" t="s">
        <v>323</v>
      </c>
      <c r="E92" t="s">
        <v>263</v>
      </c>
      <c r="F92" t="s">
        <v>458</v>
      </c>
    </row>
    <row r="93" spans="1:6" ht="12.75">
      <c r="A93" s="1" t="s">
        <v>21</v>
      </c>
      <c r="B93" s="1">
        <v>4</v>
      </c>
      <c r="C93" t="s">
        <v>281</v>
      </c>
      <c r="D93" t="s">
        <v>323</v>
      </c>
      <c r="E93" t="s">
        <v>261</v>
      </c>
      <c r="F93" t="s">
        <v>458</v>
      </c>
    </row>
    <row r="94" spans="1:6" ht="12.75">
      <c r="A94" s="1" t="s">
        <v>21</v>
      </c>
      <c r="B94" s="1">
        <v>5</v>
      </c>
      <c r="C94" t="s">
        <v>281</v>
      </c>
      <c r="D94" t="s">
        <v>323</v>
      </c>
      <c r="E94" t="s">
        <v>261</v>
      </c>
      <c r="F94" t="s">
        <v>458</v>
      </c>
    </row>
    <row r="95" spans="1:6" ht="12.75">
      <c r="A95" s="1" t="s">
        <v>21</v>
      </c>
      <c r="B95" s="1">
        <v>1</v>
      </c>
      <c r="C95" t="s">
        <v>281</v>
      </c>
      <c r="D95" t="s">
        <v>323</v>
      </c>
      <c r="F95" t="s">
        <v>488</v>
      </c>
    </row>
    <row r="96" spans="1:6" ht="12.75">
      <c r="A96" s="1" t="s">
        <v>21</v>
      </c>
      <c r="B96" s="1">
        <v>1</v>
      </c>
      <c r="C96" t="s">
        <v>281</v>
      </c>
      <c r="D96" t="s">
        <v>323</v>
      </c>
      <c r="E96" t="s">
        <v>261</v>
      </c>
      <c r="F96" t="s">
        <v>488</v>
      </c>
    </row>
    <row r="97" spans="1:6" ht="12.75">
      <c r="A97" s="1" t="s">
        <v>21</v>
      </c>
      <c r="B97" s="1">
        <v>2</v>
      </c>
      <c r="C97" t="s">
        <v>281</v>
      </c>
      <c r="D97" t="s">
        <v>323</v>
      </c>
      <c r="E97" t="s">
        <v>261</v>
      </c>
      <c r="F97" t="s">
        <v>488</v>
      </c>
    </row>
    <row r="98" spans="1:6" ht="12.75">
      <c r="A98" s="1" t="s">
        <v>21</v>
      </c>
      <c r="B98" s="1">
        <v>1</v>
      </c>
      <c r="C98" t="s">
        <v>281</v>
      </c>
      <c r="D98" t="s">
        <v>323</v>
      </c>
      <c r="E98" t="s">
        <v>308</v>
      </c>
      <c r="F98" t="s">
        <v>488</v>
      </c>
    </row>
    <row r="99" spans="1:6" ht="12.75">
      <c r="A99" s="1" t="s">
        <v>21</v>
      </c>
      <c r="B99" s="1">
        <v>2</v>
      </c>
      <c r="C99" t="s">
        <v>281</v>
      </c>
      <c r="D99" t="s">
        <v>323</v>
      </c>
      <c r="F99" t="s">
        <v>518</v>
      </c>
    </row>
    <row r="100" spans="1:6" ht="12.75">
      <c r="A100" s="1" t="s">
        <v>21</v>
      </c>
      <c r="B100" s="1">
        <v>1</v>
      </c>
      <c r="C100" t="s">
        <v>283</v>
      </c>
      <c r="D100" t="s">
        <v>323</v>
      </c>
      <c r="E100" t="s">
        <v>282</v>
      </c>
      <c r="F100" t="s">
        <v>458</v>
      </c>
    </row>
    <row r="101" spans="1:6" ht="12.75">
      <c r="A101" s="1" t="s">
        <v>21</v>
      </c>
      <c r="B101" s="1">
        <v>1</v>
      </c>
      <c r="C101" t="s">
        <v>283</v>
      </c>
      <c r="D101" t="s">
        <v>323</v>
      </c>
      <c r="E101" t="s">
        <v>261</v>
      </c>
      <c r="F101" t="s">
        <v>458</v>
      </c>
    </row>
    <row r="102" spans="1:6" ht="12.75">
      <c r="A102" s="1" t="s">
        <v>21</v>
      </c>
      <c r="B102" s="1">
        <v>1</v>
      </c>
      <c r="C102" t="s">
        <v>283</v>
      </c>
      <c r="D102" t="s">
        <v>323</v>
      </c>
      <c r="E102" t="s">
        <v>305</v>
      </c>
      <c r="F102" t="s">
        <v>488</v>
      </c>
    </row>
    <row r="103" spans="1:6" ht="12.75">
      <c r="A103" s="1" t="s">
        <v>21</v>
      </c>
      <c r="B103" s="1">
        <v>1</v>
      </c>
      <c r="C103" t="s">
        <v>283</v>
      </c>
      <c r="D103" t="s">
        <v>323</v>
      </c>
      <c r="E103" t="s">
        <v>261</v>
      </c>
      <c r="F103" t="s">
        <v>488</v>
      </c>
    </row>
    <row r="104" spans="1:6" ht="12.75">
      <c r="A104" s="1" t="s">
        <v>21</v>
      </c>
      <c r="B104" s="1">
        <v>5</v>
      </c>
      <c r="C104" t="s">
        <v>283</v>
      </c>
      <c r="D104" t="s">
        <v>323</v>
      </c>
      <c r="E104" t="s">
        <v>261</v>
      </c>
      <c r="F104" t="s">
        <v>488</v>
      </c>
    </row>
    <row r="105" spans="1:6" ht="12.75">
      <c r="A105" s="1" t="s">
        <v>21</v>
      </c>
      <c r="B105" s="1">
        <v>2</v>
      </c>
      <c r="C105" t="s">
        <v>283</v>
      </c>
      <c r="D105" t="s">
        <v>323</v>
      </c>
      <c r="E105" t="s">
        <v>298</v>
      </c>
      <c r="F105" t="s">
        <v>488</v>
      </c>
    </row>
    <row r="106" spans="1:6" ht="12.75">
      <c r="A106" s="1" t="s">
        <v>22</v>
      </c>
      <c r="B106" s="1">
        <v>1</v>
      </c>
      <c r="C106" t="s">
        <v>324</v>
      </c>
      <c r="D106" t="s">
        <v>364</v>
      </c>
      <c r="E106" t="s">
        <v>263</v>
      </c>
      <c r="F106" t="s">
        <v>458</v>
      </c>
    </row>
    <row r="107" spans="1:6" ht="12.75">
      <c r="A107" s="1" t="s">
        <v>22</v>
      </c>
      <c r="B107" s="1">
        <v>1</v>
      </c>
      <c r="C107" t="s">
        <v>324</v>
      </c>
      <c r="D107" t="s">
        <v>365</v>
      </c>
      <c r="E107" t="s">
        <v>263</v>
      </c>
      <c r="F107" t="s">
        <v>458</v>
      </c>
    </row>
    <row r="108" spans="1:6" ht="12.75">
      <c r="A108" s="1" t="s">
        <v>22</v>
      </c>
      <c r="B108" s="1">
        <v>1</v>
      </c>
      <c r="C108" t="s">
        <v>324</v>
      </c>
      <c r="D108" t="s">
        <v>328</v>
      </c>
      <c r="E108" t="s">
        <v>263</v>
      </c>
      <c r="F108" t="s">
        <v>458</v>
      </c>
    </row>
    <row r="109" spans="1:6" ht="12.75">
      <c r="A109" s="1" t="s">
        <v>22</v>
      </c>
      <c r="B109" s="1">
        <v>1</v>
      </c>
      <c r="C109" t="s">
        <v>324</v>
      </c>
      <c r="D109" t="s">
        <v>373</v>
      </c>
      <c r="E109" t="s">
        <v>263</v>
      </c>
      <c r="F109" t="s">
        <v>458</v>
      </c>
    </row>
    <row r="110" spans="1:6" ht="12.75">
      <c r="A110" s="1" t="s">
        <v>22</v>
      </c>
      <c r="B110" s="1">
        <v>1</v>
      </c>
      <c r="C110" t="s">
        <v>324</v>
      </c>
      <c r="D110" t="s">
        <v>473</v>
      </c>
      <c r="E110" t="s">
        <v>263</v>
      </c>
      <c r="F110" t="s">
        <v>458</v>
      </c>
    </row>
    <row r="111" spans="1:6" ht="12.75">
      <c r="A111" s="1" t="s">
        <v>22</v>
      </c>
      <c r="B111" s="1">
        <v>2</v>
      </c>
      <c r="C111" t="s">
        <v>324</v>
      </c>
      <c r="D111" t="s">
        <v>365</v>
      </c>
      <c r="E111" t="s">
        <v>261</v>
      </c>
      <c r="F111" t="s">
        <v>458</v>
      </c>
    </row>
    <row r="112" spans="1:6" ht="12.75">
      <c r="A112" s="1" t="s">
        <v>22</v>
      </c>
      <c r="B112" s="1">
        <v>1</v>
      </c>
      <c r="C112" t="s">
        <v>324</v>
      </c>
      <c r="D112" t="s">
        <v>365</v>
      </c>
      <c r="E112" t="s">
        <v>287</v>
      </c>
      <c r="F112" t="s">
        <v>458</v>
      </c>
    </row>
    <row r="113" spans="1:6" ht="12.75">
      <c r="A113" s="1" t="s">
        <v>22</v>
      </c>
      <c r="B113" s="1">
        <v>1</v>
      </c>
      <c r="C113" t="s">
        <v>324</v>
      </c>
      <c r="D113" t="s">
        <v>367</v>
      </c>
      <c r="E113" t="s">
        <v>263</v>
      </c>
      <c r="F113" t="s">
        <v>488</v>
      </c>
    </row>
    <row r="114" spans="1:6" ht="12.75">
      <c r="A114" s="1" t="s">
        <v>22</v>
      </c>
      <c r="B114" s="1">
        <v>1</v>
      </c>
      <c r="C114" t="s">
        <v>324</v>
      </c>
      <c r="D114" t="s">
        <v>285</v>
      </c>
      <c r="E114" t="s">
        <v>261</v>
      </c>
      <c r="F114" t="s">
        <v>488</v>
      </c>
    </row>
    <row r="115" spans="1:6" ht="12.75">
      <c r="A115" s="1" t="s">
        <v>22</v>
      </c>
      <c r="B115" s="1">
        <v>1</v>
      </c>
      <c r="C115" t="s">
        <v>324</v>
      </c>
      <c r="D115" t="s">
        <v>329</v>
      </c>
      <c r="E115" t="s">
        <v>298</v>
      </c>
      <c r="F115" t="s">
        <v>488</v>
      </c>
    </row>
    <row r="116" spans="1:6" ht="12.75">
      <c r="A116" s="1" t="s">
        <v>22</v>
      </c>
      <c r="B116" s="1">
        <v>1</v>
      </c>
      <c r="C116" t="s">
        <v>324</v>
      </c>
      <c r="D116" t="s">
        <v>510</v>
      </c>
      <c r="E116" t="s">
        <v>263</v>
      </c>
      <c r="F116" t="s">
        <v>507</v>
      </c>
    </row>
    <row r="117" spans="1:6" ht="12.75">
      <c r="A117" s="1" t="s">
        <v>22</v>
      </c>
      <c r="B117" s="1">
        <v>1</v>
      </c>
      <c r="C117" t="s">
        <v>324</v>
      </c>
      <c r="D117" t="s">
        <v>404</v>
      </c>
      <c r="E117" t="s">
        <v>263</v>
      </c>
      <c r="F117" t="s">
        <v>507</v>
      </c>
    </row>
    <row r="118" spans="1:6" ht="12.75">
      <c r="A118" s="1" t="s">
        <v>22</v>
      </c>
      <c r="B118" s="1">
        <v>3</v>
      </c>
      <c r="C118" t="s">
        <v>324</v>
      </c>
      <c r="D118" t="s">
        <v>509</v>
      </c>
      <c r="E118" t="s">
        <v>263</v>
      </c>
      <c r="F118" t="s">
        <v>507</v>
      </c>
    </row>
    <row r="119" spans="1:6" ht="12.75">
      <c r="A119" s="1" t="s">
        <v>22</v>
      </c>
      <c r="B119" s="1">
        <v>1</v>
      </c>
      <c r="C119" t="s">
        <v>324</v>
      </c>
      <c r="D119" t="s">
        <v>511</v>
      </c>
      <c r="E119" t="s">
        <v>263</v>
      </c>
      <c r="F119" t="s">
        <v>507</v>
      </c>
    </row>
    <row r="120" spans="1:6" ht="12.75">
      <c r="A120" s="1" t="s">
        <v>22</v>
      </c>
      <c r="B120" s="1">
        <v>3</v>
      </c>
      <c r="C120" t="s">
        <v>324</v>
      </c>
      <c r="D120" t="s">
        <v>512</v>
      </c>
      <c r="E120" t="s">
        <v>263</v>
      </c>
      <c r="F120" t="s">
        <v>507</v>
      </c>
    </row>
    <row r="121" spans="1:6" ht="12.75">
      <c r="A121" s="1" t="s">
        <v>22</v>
      </c>
      <c r="B121" s="1">
        <v>1</v>
      </c>
      <c r="C121" t="s">
        <v>324</v>
      </c>
      <c r="D121" t="s">
        <v>513</v>
      </c>
      <c r="E121" t="s">
        <v>261</v>
      </c>
      <c r="F121" t="s">
        <v>507</v>
      </c>
    </row>
    <row r="122" spans="1:6" ht="12.75">
      <c r="A122" s="1" t="s">
        <v>22</v>
      </c>
      <c r="B122" s="1">
        <v>2</v>
      </c>
      <c r="C122" t="s">
        <v>324</v>
      </c>
      <c r="D122" t="s">
        <v>512</v>
      </c>
      <c r="E122" t="s">
        <v>261</v>
      </c>
      <c r="F122" t="s">
        <v>507</v>
      </c>
    </row>
    <row r="123" spans="1:6" ht="12.75">
      <c r="A123" s="1" t="s">
        <v>22</v>
      </c>
      <c r="B123" s="1">
        <v>1</v>
      </c>
      <c r="C123" t="s">
        <v>324</v>
      </c>
      <c r="D123" t="s">
        <v>329</v>
      </c>
      <c r="E123" t="s">
        <v>287</v>
      </c>
      <c r="F123" t="s">
        <v>507</v>
      </c>
    </row>
    <row r="124" spans="1:6" ht="12.75">
      <c r="A124" s="1" t="s">
        <v>22</v>
      </c>
      <c r="B124" s="1">
        <v>1</v>
      </c>
      <c r="C124" t="s">
        <v>25</v>
      </c>
      <c r="D124" t="s">
        <v>452</v>
      </c>
      <c r="E124" t="s">
        <v>282</v>
      </c>
      <c r="F124" t="s">
        <v>458</v>
      </c>
    </row>
    <row r="125" spans="1:6" ht="12.75">
      <c r="A125" s="1" t="s">
        <v>22</v>
      </c>
      <c r="B125" s="1">
        <v>2</v>
      </c>
      <c r="C125" t="s">
        <v>25</v>
      </c>
      <c r="D125" t="s">
        <v>285</v>
      </c>
      <c r="E125" t="s">
        <v>263</v>
      </c>
      <c r="F125" t="s">
        <v>458</v>
      </c>
    </row>
    <row r="126" spans="1:6" ht="12.75">
      <c r="A126" s="1" t="s">
        <v>22</v>
      </c>
      <c r="B126" s="1">
        <v>1</v>
      </c>
      <c r="C126" t="s">
        <v>25</v>
      </c>
      <c r="D126" t="s">
        <v>369</v>
      </c>
      <c r="E126" t="s">
        <v>261</v>
      </c>
      <c r="F126" t="s">
        <v>458</v>
      </c>
    </row>
    <row r="127" spans="1:6" ht="12.75">
      <c r="A127" s="1" t="s">
        <v>22</v>
      </c>
      <c r="B127" s="1">
        <v>1</v>
      </c>
      <c r="C127" t="s">
        <v>25</v>
      </c>
      <c r="D127" t="s">
        <v>471</v>
      </c>
      <c r="E127" t="s">
        <v>261</v>
      </c>
      <c r="F127" t="s">
        <v>458</v>
      </c>
    </row>
    <row r="128" spans="1:6" ht="12.75">
      <c r="A128" s="1" t="s">
        <v>22</v>
      </c>
      <c r="B128" s="1">
        <v>1</v>
      </c>
      <c r="C128" t="s">
        <v>25</v>
      </c>
      <c r="D128" t="s">
        <v>285</v>
      </c>
      <c r="E128" t="s">
        <v>263</v>
      </c>
      <c r="F128" t="s">
        <v>488</v>
      </c>
    </row>
    <row r="129" spans="1:6" ht="12.75">
      <c r="A129" s="1" t="s">
        <v>22</v>
      </c>
      <c r="B129" s="1">
        <v>2</v>
      </c>
      <c r="C129" t="s">
        <v>25</v>
      </c>
      <c r="D129" t="s">
        <v>371</v>
      </c>
      <c r="E129" t="s">
        <v>263</v>
      </c>
      <c r="F129" t="s">
        <v>488</v>
      </c>
    </row>
    <row r="130" spans="1:6" ht="12.75">
      <c r="A130" s="1" t="s">
        <v>22</v>
      </c>
      <c r="B130" s="1">
        <v>1</v>
      </c>
      <c r="C130" t="s">
        <v>26</v>
      </c>
      <c r="D130" t="s">
        <v>474</v>
      </c>
      <c r="E130" t="s">
        <v>282</v>
      </c>
      <c r="F130" t="s">
        <v>458</v>
      </c>
    </row>
    <row r="131" spans="1:6" ht="12.75">
      <c r="A131" s="1" t="s">
        <v>22</v>
      </c>
      <c r="B131" s="1">
        <v>1</v>
      </c>
      <c r="C131" t="s">
        <v>26</v>
      </c>
      <c r="D131" t="s">
        <v>475</v>
      </c>
      <c r="E131" t="s">
        <v>282</v>
      </c>
      <c r="F131" t="s">
        <v>458</v>
      </c>
    </row>
    <row r="132" spans="1:6" ht="12.75">
      <c r="A132" s="1" t="s">
        <v>22</v>
      </c>
      <c r="B132" s="1">
        <v>1</v>
      </c>
      <c r="C132" t="s">
        <v>26</v>
      </c>
      <c r="D132" t="s">
        <v>476</v>
      </c>
      <c r="E132" t="s">
        <v>282</v>
      </c>
      <c r="F132" t="s">
        <v>458</v>
      </c>
    </row>
    <row r="133" spans="1:6" ht="12.75">
      <c r="A133" s="1" t="s">
        <v>22</v>
      </c>
      <c r="B133" s="1">
        <v>1</v>
      </c>
      <c r="C133" t="s">
        <v>26</v>
      </c>
      <c r="D133" t="s">
        <v>286</v>
      </c>
      <c r="E133" t="s">
        <v>305</v>
      </c>
      <c r="F133" t="s">
        <v>458</v>
      </c>
    </row>
    <row r="134" spans="1:6" ht="12.75">
      <c r="A134" s="1" t="s">
        <v>22</v>
      </c>
      <c r="B134" s="1">
        <v>2</v>
      </c>
      <c r="C134" t="s">
        <v>26</v>
      </c>
      <c r="D134" t="s">
        <v>477</v>
      </c>
      <c r="E134" t="s">
        <v>263</v>
      </c>
      <c r="F134" t="s">
        <v>458</v>
      </c>
    </row>
    <row r="135" spans="1:6" ht="12.75">
      <c r="A135" s="1" t="s">
        <v>22</v>
      </c>
      <c r="B135" s="1">
        <v>1</v>
      </c>
      <c r="C135" t="s">
        <v>26</v>
      </c>
      <c r="D135" t="s">
        <v>478</v>
      </c>
      <c r="E135" t="s">
        <v>263</v>
      </c>
      <c r="F135" t="s">
        <v>458</v>
      </c>
    </row>
    <row r="136" spans="1:6" ht="12.75">
      <c r="A136" s="1" t="s">
        <v>22</v>
      </c>
      <c r="B136" s="1">
        <v>1</v>
      </c>
      <c r="C136" t="s">
        <v>26</v>
      </c>
      <c r="D136" t="s">
        <v>416</v>
      </c>
      <c r="E136" t="s">
        <v>263</v>
      </c>
      <c r="F136" t="s">
        <v>458</v>
      </c>
    </row>
    <row r="137" spans="1:6" ht="12.75">
      <c r="A137" s="1" t="s">
        <v>22</v>
      </c>
      <c r="B137" s="1">
        <v>1</v>
      </c>
      <c r="C137" t="s">
        <v>26</v>
      </c>
      <c r="D137" t="s">
        <v>373</v>
      </c>
      <c r="E137" t="s">
        <v>263</v>
      </c>
      <c r="F137" t="s">
        <v>458</v>
      </c>
    </row>
    <row r="138" spans="1:6" ht="12.75">
      <c r="A138" s="1" t="s">
        <v>22</v>
      </c>
      <c r="B138" s="1">
        <v>1</v>
      </c>
      <c r="C138" t="s">
        <v>26</v>
      </c>
      <c r="D138" t="s">
        <v>334</v>
      </c>
      <c r="E138" t="s">
        <v>263</v>
      </c>
      <c r="F138" t="s">
        <v>458</v>
      </c>
    </row>
    <row r="139" spans="1:6" ht="12.75">
      <c r="A139" s="1" t="s">
        <v>22</v>
      </c>
      <c r="B139" s="1">
        <v>1</v>
      </c>
      <c r="C139" t="s">
        <v>26</v>
      </c>
      <c r="D139" t="s">
        <v>285</v>
      </c>
      <c r="E139" t="s">
        <v>263</v>
      </c>
      <c r="F139" t="s">
        <v>458</v>
      </c>
    </row>
    <row r="140" spans="1:6" ht="12.75">
      <c r="A140" s="1" t="s">
        <v>22</v>
      </c>
      <c r="B140" s="1">
        <v>1</v>
      </c>
      <c r="C140" t="s">
        <v>26</v>
      </c>
      <c r="D140" t="s">
        <v>286</v>
      </c>
      <c r="E140" t="s">
        <v>263</v>
      </c>
      <c r="F140" t="s">
        <v>458</v>
      </c>
    </row>
    <row r="141" spans="1:6" ht="12.75">
      <c r="A141" s="1" t="s">
        <v>22</v>
      </c>
      <c r="B141" s="1">
        <v>2</v>
      </c>
      <c r="C141" t="s">
        <v>26</v>
      </c>
      <c r="D141" t="s">
        <v>320</v>
      </c>
      <c r="E141" t="s">
        <v>263</v>
      </c>
      <c r="F141" t="s">
        <v>458</v>
      </c>
    </row>
    <row r="142" spans="1:6" ht="12.75">
      <c r="A142" s="1" t="s">
        <v>22</v>
      </c>
      <c r="B142" s="1">
        <v>1</v>
      </c>
      <c r="C142" t="s">
        <v>26</v>
      </c>
      <c r="D142" t="s">
        <v>329</v>
      </c>
      <c r="E142" t="s">
        <v>263</v>
      </c>
      <c r="F142" t="s">
        <v>458</v>
      </c>
    </row>
    <row r="143" spans="1:6" ht="12.75">
      <c r="A143" s="1" t="s">
        <v>22</v>
      </c>
      <c r="B143" s="1">
        <v>2</v>
      </c>
      <c r="C143" t="s">
        <v>26</v>
      </c>
      <c r="D143" t="s">
        <v>411</v>
      </c>
      <c r="E143" t="s">
        <v>261</v>
      </c>
      <c r="F143" t="s">
        <v>458</v>
      </c>
    </row>
    <row r="144" spans="1:6" ht="12.75">
      <c r="A144" s="1" t="s">
        <v>22</v>
      </c>
      <c r="B144" s="1">
        <v>3</v>
      </c>
      <c r="C144" t="s">
        <v>26</v>
      </c>
      <c r="D144" t="s">
        <v>369</v>
      </c>
      <c r="E144" t="s">
        <v>261</v>
      </c>
      <c r="F144" t="s">
        <v>458</v>
      </c>
    </row>
    <row r="145" spans="1:6" ht="12.75">
      <c r="A145" s="1" t="s">
        <v>22</v>
      </c>
      <c r="B145" s="1">
        <v>2</v>
      </c>
      <c r="C145" t="s">
        <v>26</v>
      </c>
      <c r="D145" t="s">
        <v>365</v>
      </c>
      <c r="E145" t="s">
        <v>261</v>
      </c>
      <c r="F145" t="s">
        <v>458</v>
      </c>
    </row>
    <row r="146" spans="1:6" ht="12.75">
      <c r="A146" s="1" t="s">
        <v>22</v>
      </c>
      <c r="B146" s="1">
        <v>1</v>
      </c>
      <c r="C146" t="s">
        <v>26</v>
      </c>
      <c r="D146" t="s">
        <v>371</v>
      </c>
      <c r="E146" t="s">
        <v>308</v>
      </c>
      <c r="F146" t="s">
        <v>458</v>
      </c>
    </row>
    <row r="147" spans="1:6" ht="12.75">
      <c r="A147" s="1" t="s">
        <v>22</v>
      </c>
      <c r="B147" s="1">
        <v>1</v>
      </c>
      <c r="C147" t="s">
        <v>26</v>
      </c>
      <c r="D147" t="s">
        <v>420</v>
      </c>
      <c r="E147" t="s">
        <v>287</v>
      </c>
      <c r="F147" t="s">
        <v>458</v>
      </c>
    </row>
    <row r="148" spans="1:6" ht="12.75">
      <c r="A148" s="1" t="s">
        <v>22</v>
      </c>
      <c r="B148" s="1">
        <v>1</v>
      </c>
      <c r="C148" t="s">
        <v>26</v>
      </c>
      <c r="D148" t="s">
        <v>498</v>
      </c>
      <c r="E148" t="s">
        <v>282</v>
      </c>
      <c r="F148" t="s">
        <v>488</v>
      </c>
    </row>
    <row r="149" spans="1:6" ht="12.75">
      <c r="A149" s="1" t="s">
        <v>22</v>
      </c>
      <c r="B149" s="1">
        <v>1</v>
      </c>
      <c r="C149" t="s">
        <v>26</v>
      </c>
      <c r="D149" t="s">
        <v>499</v>
      </c>
      <c r="E149" t="s">
        <v>282</v>
      </c>
      <c r="F149" t="s">
        <v>488</v>
      </c>
    </row>
    <row r="150" spans="1:6" ht="12.75">
      <c r="A150" s="1" t="s">
        <v>22</v>
      </c>
      <c r="B150" s="1">
        <v>1</v>
      </c>
      <c r="C150" t="s">
        <v>26</v>
      </c>
      <c r="D150" t="s">
        <v>500</v>
      </c>
      <c r="E150" t="s">
        <v>282</v>
      </c>
      <c r="F150" t="s">
        <v>488</v>
      </c>
    </row>
    <row r="151" spans="1:6" ht="12.75">
      <c r="A151" s="1" t="s">
        <v>22</v>
      </c>
      <c r="B151" s="1">
        <v>1</v>
      </c>
      <c r="C151" t="s">
        <v>26</v>
      </c>
      <c r="D151" t="s">
        <v>501</v>
      </c>
      <c r="E151" t="s">
        <v>282</v>
      </c>
      <c r="F151" t="s">
        <v>488</v>
      </c>
    </row>
    <row r="152" spans="1:6" ht="12.75">
      <c r="A152" s="1" t="s">
        <v>22</v>
      </c>
      <c r="B152" s="1">
        <v>1</v>
      </c>
      <c r="C152" t="s">
        <v>26</v>
      </c>
      <c r="D152" t="s">
        <v>327</v>
      </c>
      <c r="E152" t="s">
        <v>263</v>
      </c>
      <c r="F152" t="s">
        <v>488</v>
      </c>
    </row>
    <row r="153" spans="1:6" ht="12.75">
      <c r="A153" s="1" t="s">
        <v>22</v>
      </c>
      <c r="B153" s="1">
        <v>1</v>
      </c>
      <c r="C153" t="s">
        <v>26</v>
      </c>
      <c r="D153" t="s">
        <v>329</v>
      </c>
      <c r="E153" t="s">
        <v>263</v>
      </c>
      <c r="F153" t="s">
        <v>488</v>
      </c>
    </row>
    <row r="154" spans="1:6" ht="12.75">
      <c r="A154" s="1" t="s">
        <v>22</v>
      </c>
      <c r="B154" s="1">
        <v>1</v>
      </c>
      <c r="C154" t="s">
        <v>26</v>
      </c>
      <c r="D154" t="s">
        <v>365</v>
      </c>
      <c r="E154" t="s">
        <v>261</v>
      </c>
      <c r="F154" t="s">
        <v>488</v>
      </c>
    </row>
    <row r="155" spans="1:6" ht="12.75">
      <c r="A155" s="1" t="s">
        <v>22</v>
      </c>
      <c r="B155" s="1">
        <v>1</v>
      </c>
      <c r="C155" t="s">
        <v>26</v>
      </c>
      <c r="D155" t="s">
        <v>286</v>
      </c>
      <c r="E155" t="s">
        <v>261</v>
      </c>
      <c r="F155" t="s">
        <v>488</v>
      </c>
    </row>
    <row r="156" spans="1:6" ht="12.75">
      <c r="A156" s="1" t="s">
        <v>22</v>
      </c>
      <c r="B156" s="1">
        <v>1</v>
      </c>
      <c r="C156" t="s">
        <v>26</v>
      </c>
      <c r="D156" t="s">
        <v>502</v>
      </c>
      <c r="E156" t="s">
        <v>287</v>
      </c>
      <c r="F156" t="s">
        <v>488</v>
      </c>
    </row>
    <row r="157" spans="1:6" ht="12.75">
      <c r="A157" s="1" t="s">
        <v>22</v>
      </c>
      <c r="B157" s="1">
        <v>2</v>
      </c>
      <c r="C157" t="s">
        <v>26</v>
      </c>
      <c r="D157" t="s">
        <v>289</v>
      </c>
      <c r="E157" t="s">
        <v>287</v>
      </c>
      <c r="F157" t="s">
        <v>488</v>
      </c>
    </row>
    <row r="158" spans="1:6" ht="12.75">
      <c r="A158" s="1" t="s">
        <v>22</v>
      </c>
      <c r="B158" s="1">
        <v>1</v>
      </c>
      <c r="C158" t="s">
        <v>26</v>
      </c>
      <c r="D158" t="s">
        <v>477</v>
      </c>
      <c r="E158" t="s">
        <v>263</v>
      </c>
      <c r="F158" t="s">
        <v>507</v>
      </c>
    </row>
    <row r="159" spans="1:6" ht="12.75">
      <c r="A159" s="1" t="s">
        <v>22</v>
      </c>
      <c r="B159" s="1">
        <v>1</v>
      </c>
      <c r="C159" t="s">
        <v>26</v>
      </c>
      <c r="D159" t="s">
        <v>514</v>
      </c>
      <c r="E159" t="s">
        <v>263</v>
      </c>
      <c r="F159" t="s">
        <v>507</v>
      </c>
    </row>
    <row r="160" spans="1:6" ht="12.75">
      <c r="A160" s="1" t="s">
        <v>22</v>
      </c>
      <c r="B160" s="1">
        <v>1</v>
      </c>
      <c r="C160" t="s">
        <v>26</v>
      </c>
      <c r="D160" t="s">
        <v>329</v>
      </c>
      <c r="E160" t="s">
        <v>263</v>
      </c>
      <c r="F160" t="s">
        <v>507</v>
      </c>
    </row>
    <row r="161" spans="1:6" ht="12.75">
      <c r="A161" s="1" t="s">
        <v>22</v>
      </c>
      <c r="B161" s="1">
        <v>1</v>
      </c>
      <c r="C161" t="s">
        <v>26</v>
      </c>
      <c r="D161" t="s">
        <v>513</v>
      </c>
      <c r="E161" t="s">
        <v>261</v>
      </c>
      <c r="F161" t="s">
        <v>507</v>
      </c>
    </row>
    <row r="162" spans="1:6" ht="12.75">
      <c r="A162" s="1" t="s">
        <v>22</v>
      </c>
      <c r="B162" s="1">
        <v>1</v>
      </c>
      <c r="C162" t="s">
        <v>28</v>
      </c>
      <c r="D162" t="s">
        <v>448</v>
      </c>
      <c r="E162" t="s">
        <v>282</v>
      </c>
      <c r="F162" t="s">
        <v>458</v>
      </c>
    </row>
    <row r="163" spans="1:6" ht="12.75">
      <c r="A163" s="1" t="s">
        <v>22</v>
      </c>
      <c r="B163" s="1">
        <v>1</v>
      </c>
      <c r="C163" t="s">
        <v>28</v>
      </c>
      <c r="D163" t="s">
        <v>461</v>
      </c>
      <c r="E163" t="s">
        <v>263</v>
      </c>
      <c r="F163" t="s">
        <v>458</v>
      </c>
    </row>
    <row r="164" spans="1:6" ht="12.75">
      <c r="A164" s="1" t="s">
        <v>22</v>
      </c>
      <c r="B164" s="1">
        <v>1</v>
      </c>
      <c r="C164" t="s">
        <v>28</v>
      </c>
      <c r="D164" t="s">
        <v>376</v>
      </c>
      <c r="E164" t="s">
        <v>282</v>
      </c>
      <c r="F164" t="s">
        <v>488</v>
      </c>
    </row>
    <row r="165" spans="1:6" ht="12.75">
      <c r="A165" s="1" t="s">
        <v>22</v>
      </c>
      <c r="B165" s="1">
        <v>1</v>
      </c>
      <c r="C165" t="s">
        <v>28</v>
      </c>
      <c r="D165" t="s">
        <v>452</v>
      </c>
      <c r="E165" t="s">
        <v>282</v>
      </c>
      <c r="F165" t="s">
        <v>488</v>
      </c>
    </row>
    <row r="166" spans="1:6" ht="12.75">
      <c r="A166" s="1" t="s">
        <v>22</v>
      </c>
      <c r="B166" s="1">
        <v>1</v>
      </c>
      <c r="C166" t="s">
        <v>28</v>
      </c>
      <c r="D166" t="s">
        <v>461</v>
      </c>
      <c r="E166" t="s">
        <v>261</v>
      </c>
      <c r="F166" t="s">
        <v>488</v>
      </c>
    </row>
    <row r="167" spans="1:6" ht="12.75">
      <c r="A167" s="1" t="s">
        <v>22</v>
      </c>
      <c r="B167" s="1">
        <v>1</v>
      </c>
      <c r="C167" t="s">
        <v>28</v>
      </c>
      <c r="D167" t="s">
        <v>503</v>
      </c>
      <c r="E167" t="s">
        <v>261</v>
      </c>
      <c r="F167" t="s">
        <v>488</v>
      </c>
    </row>
    <row r="168" spans="1:6" ht="12.75">
      <c r="A168" s="1" t="s">
        <v>22</v>
      </c>
      <c r="B168" s="1">
        <v>1</v>
      </c>
      <c r="C168" t="s">
        <v>28</v>
      </c>
      <c r="D168" t="s">
        <v>320</v>
      </c>
      <c r="E168" t="s">
        <v>261</v>
      </c>
      <c r="F168" t="s">
        <v>488</v>
      </c>
    </row>
    <row r="169" spans="1:6" ht="12.75">
      <c r="A169" s="1" t="s">
        <v>22</v>
      </c>
      <c r="B169" s="1">
        <v>1</v>
      </c>
      <c r="C169" t="s">
        <v>28</v>
      </c>
      <c r="D169" t="s">
        <v>504</v>
      </c>
      <c r="E169" t="s">
        <v>308</v>
      </c>
      <c r="F169" t="s">
        <v>488</v>
      </c>
    </row>
    <row r="170" spans="1:6" ht="12.75">
      <c r="A170" s="1" t="s">
        <v>22</v>
      </c>
      <c r="B170" s="1">
        <v>1</v>
      </c>
      <c r="C170" t="s">
        <v>28</v>
      </c>
      <c r="D170" t="s">
        <v>505</v>
      </c>
      <c r="E170" t="s">
        <v>308</v>
      </c>
      <c r="F170" t="s">
        <v>488</v>
      </c>
    </row>
    <row r="171" spans="1:6" ht="12.75">
      <c r="A171" s="1" t="s">
        <v>22</v>
      </c>
      <c r="B171" s="1">
        <v>2</v>
      </c>
      <c r="C171" t="s">
        <v>28</v>
      </c>
      <c r="D171" t="s">
        <v>285</v>
      </c>
      <c r="E171" t="s">
        <v>287</v>
      </c>
      <c r="F171" t="s">
        <v>488</v>
      </c>
    </row>
    <row r="172" spans="1:6" ht="12.75">
      <c r="A172" s="1" t="s">
        <v>29</v>
      </c>
      <c r="B172" s="1">
        <v>1</v>
      </c>
      <c r="C172" t="s">
        <v>189</v>
      </c>
      <c r="D172" t="s">
        <v>479</v>
      </c>
      <c r="F172" t="s">
        <v>458</v>
      </c>
    </row>
    <row r="173" spans="1:6" ht="12.75">
      <c r="A173" s="1" t="s">
        <v>29</v>
      </c>
      <c r="B173" s="1">
        <v>1</v>
      </c>
      <c r="C173" t="s">
        <v>190</v>
      </c>
      <c r="D173" t="s">
        <v>286</v>
      </c>
      <c r="E173" t="s">
        <v>287</v>
      </c>
      <c r="F173" t="s">
        <v>458</v>
      </c>
    </row>
    <row r="174" spans="1:6" ht="12.75">
      <c r="A174" s="1" t="s">
        <v>29</v>
      </c>
      <c r="B174" s="1">
        <v>1</v>
      </c>
      <c r="C174" t="s">
        <v>190</v>
      </c>
      <c r="D174" t="s">
        <v>404</v>
      </c>
      <c r="F174" t="s">
        <v>507</v>
      </c>
    </row>
    <row r="175" spans="1:6" ht="12.75">
      <c r="A175" s="1" t="s">
        <v>31</v>
      </c>
      <c r="B175" s="1">
        <v>1</v>
      </c>
      <c r="C175" t="s">
        <v>12</v>
      </c>
      <c r="D175" t="s">
        <v>467</v>
      </c>
      <c r="F175" t="s">
        <v>458</v>
      </c>
    </row>
    <row r="176" spans="1:6" ht="12.75">
      <c r="A176" s="1" t="s">
        <v>31</v>
      </c>
      <c r="B176" s="1">
        <v>1</v>
      </c>
      <c r="C176" t="s">
        <v>12</v>
      </c>
      <c r="D176" t="s">
        <v>297</v>
      </c>
      <c r="F176" t="s">
        <v>458</v>
      </c>
    </row>
    <row r="177" spans="1:6" ht="12.75">
      <c r="A177" s="1" t="s">
        <v>31</v>
      </c>
      <c r="B177" s="1">
        <v>1</v>
      </c>
      <c r="C177" t="s">
        <v>12</v>
      </c>
      <c r="D177" t="s">
        <v>480</v>
      </c>
      <c r="F177" t="s">
        <v>458</v>
      </c>
    </row>
    <row r="178" spans="1:6" ht="12.75">
      <c r="A178" s="1" t="s">
        <v>31</v>
      </c>
      <c r="B178" s="1">
        <v>1</v>
      </c>
      <c r="C178" t="s">
        <v>12</v>
      </c>
      <c r="D178" t="s">
        <v>481</v>
      </c>
      <c r="E178" t="s">
        <v>261</v>
      </c>
      <c r="F178" t="s">
        <v>458</v>
      </c>
    </row>
    <row r="179" spans="1:6" ht="12.75">
      <c r="A179" s="1" t="s">
        <v>31</v>
      </c>
      <c r="B179" s="1">
        <v>1</v>
      </c>
      <c r="C179" t="s">
        <v>12</v>
      </c>
      <c r="D179" t="s">
        <v>297</v>
      </c>
      <c r="F179" t="s">
        <v>488</v>
      </c>
    </row>
    <row r="180" spans="1:6" ht="12.75">
      <c r="A180" s="1" t="s">
        <v>31</v>
      </c>
      <c r="B180" s="1">
        <v>1</v>
      </c>
      <c r="C180" t="s">
        <v>12</v>
      </c>
      <c r="D180" t="s">
        <v>315</v>
      </c>
      <c r="E180" t="s">
        <v>263</v>
      </c>
      <c r="F180" t="s">
        <v>488</v>
      </c>
    </row>
    <row r="181" spans="1:6" ht="12.75">
      <c r="A181" s="1" t="s">
        <v>31</v>
      </c>
      <c r="B181" s="1">
        <v>1</v>
      </c>
      <c r="C181" t="s">
        <v>12</v>
      </c>
      <c r="D181" t="s">
        <v>515</v>
      </c>
      <c r="E181" t="s">
        <v>263</v>
      </c>
      <c r="F181" t="s">
        <v>507</v>
      </c>
    </row>
    <row r="182" spans="1:6" ht="12.75">
      <c r="A182" s="1" t="s">
        <v>31</v>
      </c>
      <c r="B182" s="1">
        <v>1</v>
      </c>
      <c r="C182" t="s">
        <v>12</v>
      </c>
      <c r="D182" t="s">
        <v>516</v>
      </c>
      <c r="E182" t="s">
        <v>263</v>
      </c>
      <c r="F182" t="s">
        <v>507</v>
      </c>
    </row>
    <row r="183" spans="1:6" ht="12.75">
      <c r="A183" s="1" t="s">
        <v>31</v>
      </c>
      <c r="B183" s="1">
        <v>1</v>
      </c>
      <c r="C183" t="s">
        <v>300</v>
      </c>
      <c r="D183" t="s">
        <v>269</v>
      </c>
      <c r="F183" t="s">
        <v>488</v>
      </c>
    </row>
    <row r="184" spans="1:6" ht="12.75">
      <c r="A184" s="1" t="s">
        <v>31</v>
      </c>
      <c r="B184" s="1">
        <v>1</v>
      </c>
      <c r="C184" t="s">
        <v>300</v>
      </c>
      <c r="D184" t="s">
        <v>315</v>
      </c>
      <c r="F184" t="s">
        <v>488</v>
      </c>
    </row>
    <row r="185" spans="1:6" ht="12.75">
      <c r="A185" s="1" t="s">
        <v>31</v>
      </c>
      <c r="B185" s="1">
        <v>1</v>
      </c>
      <c r="C185" t="s">
        <v>302</v>
      </c>
      <c r="D185" t="s">
        <v>482</v>
      </c>
      <c r="F185" t="s">
        <v>458</v>
      </c>
    </row>
    <row r="186" spans="1:6" ht="12.75">
      <c r="A186" s="1" t="s">
        <v>31</v>
      </c>
      <c r="B186" s="1">
        <v>1</v>
      </c>
      <c r="C186" t="s">
        <v>302</v>
      </c>
      <c r="D186" t="s">
        <v>483</v>
      </c>
      <c r="E186" t="s">
        <v>261</v>
      </c>
      <c r="F186" t="s">
        <v>458</v>
      </c>
    </row>
    <row r="187" spans="1:6" ht="12.75">
      <c r="A187" s="1" t="s">
        <v>31</v>
      </c>
      <c r="B187" s="1">
        <v>1</v>
      </c>
      <c r="C187" t="s">
        <v>302</v>
      </c>
      <c r="D187" t="s">
        <v>345</v>
      </c>
      <c r="E187" t="s">
        <v>261</v>
      </c>
      <c r="F187" t="s">
        <v>488</v>
      </c>
    </row>
    <row r="188" spans="1:6" ht="12.75">
      <c r="A188" s="1" t="s">
        <v>31</v>
      </c>
      <c r="B188" s="1">
        <v>1</v>
      </c>
      <c r="C188" t="s">
        <v>302</v>
      </c>
      <c r="D188" t="s">
        <v>517</v>
      </c>
      <c r="E188" t="s">
        <v>263</v>
      </c>
      <c r="F188" t="s">
        <v>507</v>
      </c>
    </row>
    <row r="189" spans="1:6" ht="12.75">
      <c r="A189" s="1" t="s">
        <v>31</v>
      </c>
      <c r="B189" s="1">
        <v>1</v>
      </c>
      <c r="C189" t="s">
        <v>484</v>
      </c>
      <c r="D189" t="s">
        <v>445</v>
      </c>
      <c r="E189" t="s">
        <v>263</v>
      </c>
      <c r="F189" t="s">
        <v>458</v>
      </c>
    </row>
    <row r="190" spans="1:6" ht="12.75">
      <c r="A190" s="1" t="s">
        <v>31</v>
      </c>
      <c r="B190" s="1">
        <v>1</v>
      </c>
      <c r="C190" t="s">
        <v>382</v>
      </c>
      <c r="D190" t="s">
        <v>448</v>
      </c>
      <c r="E190" t="s">
        <v>282</v>
      </c>
      <c r="F190" t="s">
        <v>488</v>
      </c>
    </row>
    <row r="191" spans="1:6" ht="12.75">
      <c r="A191" s="1" t="s">
        <v>31</v>
      </c>
      <c r="B191" s="1">
        <v>1</v>
      </c>
      <c r="C191" t="s">
        <v>347</v>
      </c>
      <c r="D191" t="s">
        <v>485</v>
      </c>
      <c r="E191" t="s">
        <v>308</v>
      </c>
      <c r="F191" t="s">
        <v>458</v>
      </c>
    </row>
    <row r="192" spans="1:6" ht="12.75">
      <c r="A192" s="1" t="s">
        <v>31</v>
      </c>
      <c r="B192" s="1">
        <v>1</v>
      </c>
      <c r="C192" t="s">
        <v>347</v>
      </c>
      <c r="D192" t="s">
        <v>346</v>
      </c>
      <c r="E192" t="s">
        <v>287</v>
      </c>
      <c r="F192" t="s">
        <v>488</v>
      </c>
    </row>
    <row r="193" spans="1:6" ht="12.75">
      <c r="A193" s="1" t="s">
        <v>486</v>
      </c>
      <c r="B193" s="1">
        <v>1</v>
      </c>
      <c r="C193" t="s">
        <v>224</v>
      </c>
      <c r="D193" t="s">
        <v>284</v>
      </c>
      <c r="E193" t="s">
        <v>261</v>
      </c>
      <c r="F193" t="s">
        <v>458</v>
      </c>
    </row>
    <row r="194" ht="12.75">
      <c r="B194" s="4">
        <f>SUM(B4:B193)</f>
        <v>247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86" r:id="rId1"/>
  <headerFooter alignWithMargins="0">
    <oddHeader>&amp;C&amp;"Arial,Fett"&amp;12&amp;EZuordnung von Hilfen zu den Trägern - RSD C - 
September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/>
      <c r="E5" s="36">
        <f aca="true" t="shared" si="0" ref="E5:E11">SUM(C5:D5)</f>
        <v>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-30.12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1</v>
      </c>
      <c r="E10" s="36">
        <f t="shared" si="0"/>
        <v>2</v>
      </c>
      <c r="F10" s="36">
        <v>2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8608.8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4</v>
      </c>
      <c r="D13" s="42">
        <v>1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/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3</v>
      </c>
      <c r="E15" s="36">
        <f t="shared" si="1"/>
        <v>13</v>
      </c>
      <c r="F15" s="36">
        <v>13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3682.48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>
        <v>2</v>
      </c>
      <c r="E16" s="36">
        <f t="shared" si="1"/>
        <v>4</v>
      </c>
      <c r="F16" s="36">
        <v>4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1343.32</v>
      </c>
      <c r="L16" t="s">
        <v>91</v>
      </c>
    </row>
    <row r="17" spans="1:12" ht="12.75">
      <c r="A17" s="21" t="s">
        <v>17</v>
      </c>
      <c r="B17" t="s">
        <v>18</v>
      </c>
      <c r="C17" s="41">
        <v>21</v>
      </c>
      <c r="D17" s="42">
        <v>8</v>
      </c>
      <c r="E17" s="36">
        <f t="shared" si="1"/>
        <v>29</v>
      </c>
      <c r="F17" s="36">
        <v>29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/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SUM(E23-F23+E26)</f>
        <v>0</v>
      </c>
      <c r="H23" t="s">
        <v>57</v>
      </c>
      <c r="I23" s="21" t="s">
        <v>150</v>
      </c>
      <c r="J23" s="1" t="s">
        <v>38</v>
      </c>
      <c r="K23" s="27"/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7</v>
      </c>
      <c r="E28" s="36">
        <f aca="true" t="shared" si="3" ref="E28:E33">SUM(C28:D28)</f>
        <v>13</v>
      </c>
      <c r="F28" s="36">
        <v>33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5869.39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45460.74</v>
      </c>
      <c r="L29" t="s">
        <v>91</v>
      </c>
    </row>
    <row r="30" spans="1:12" ht="12.75">
      <c r="A30" s="21" t="s">
        <v>21</v>
      </c>
      <c r="B30" t="s">
        <v>240</v>
      </c>
      <c r="C30" s="41">
        <v>13</v>
      </c>
      <c r="D30" s="42">
        <v>5</v>
      </c>
      <c r="E30" s="36">
        <f t="shared" si="3"/>
        <v>18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3164.74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>
        <v>1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1571.22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4091.36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156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4</v>
      </c>
      <c r="D38" s="42">
        <v>4</v>
      </c>
      <c r="E38" s="36">
        <f aca="true" t="shared" si="4" ref="E38:E45">SUM(C38:D38)</f>
        <v>8</v>
      </c>
      <c r="F38" s="36">
        <v>8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8321.08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13616.7</v>
      </c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3</v>
      </c>
      <c r="E40" s="36">
        <f t="shared" si="4"/>
        <v>5</v>
      </c>
      <c r="F40" s="36">
        <v>8</v>
      </c>
      <c r="G40" s="36">
        <f>SUM(E40+E51-F40)</f>
        <v>-3</v>
      </c>
      <c r="H40" t="s">
        <v>59</v>
      </c>
      <c r="I40" s="21" t="s">
        <v>154</v>
      </c>
      <c r="J40" s="1" t="s">
        <v>42</v>
      </c>
      <c r="K40" s="27">
        <v>13074.98</v>
      </c>
      <c r="L40" t="s">
        <v>91</v>
      </c>
    </row>
    <row r="41" spans="1:12" ht="12.75">
      <c r="A41" s="21" t="s">
        <v>22</v>
      </c>
      <c r="B41" t="s">
        <v>26</v>
      </c>
      <c r="C41" s="41">
        <v>6</v>
      </c>
      <c r="D41" s="42">
        <v>11</v>
      </c>
      <c r="E41" s="36">
        <f t="shared" si="4"/>
        <v>17</v>
      </c>
      <c r="F41" s="36">
        <v>29</v>
      </c>
      <c r="G41" s="36">
        <f>SUM(E41+E19+E49-F41)</f>
        <v>-3</v>
      </c>
      <c r="H41" t="s">
        <v>59</v>
      </c>
      <c r="I41" s="21" t="s">
        <v>155</v>
      </c>
      <c r="J41" s="1" t="s">
        <v>43</v>
      </c>
      <c r="K41" s="27">
        <v>30998.29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1</v>
      </c>
      <c r="D43" s="42">
        <v>1</v>
      </c>
      <c r="E43" s="36">
        <f t="shared" si="4"/>
        <v>2</v>
      </c>
      <c r="F43" s="36">
        <v>2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3726.67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1</v>
      </c>
      <c r="E45" s="36">
        <f t="shared" si="4"/>
        <v>1</v>
      </c>
      <c r="F45" s="36">
        <v>2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2442.75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1</v>
      </c>
      <c r="E47" s="36">
        <f>SUM(C47:D47)</f>
        <v>7</v>
      </c>
      <c r="F47" s="36">
        <v>16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329.28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aca="true" t="shared" si="5" ref="E48:E55">SUM(C48:D48)</f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8</v>
      </c>
      <c r="D49" s="42">
        <v>1</v>
      </c>
      <c r="E49" s="36">
        <f t="shared" si="5"/>
        <v>9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7793.49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4</v>
      </c>
      <c r="D54" s="42"/>
      <c r="E54" s="36">
        <f t="shared" si="5"/>
        <v>4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1</v>
      </c>
      <c r="D55" s="42"/>
      <c r="E55" s="36">
        <f t="shared" si="5"/>
        <v>1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/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99</v>
      </c>
      <c r="D61" s="76">
        <f>SUM(D4:D58)</f>
        <v>58</v>
      </c>
      <c r="E61" s="76">
        <f>SUM(E4:E59)</f>
        <v>157</v>
      </c>
      <c r="F61" s="76">
        <f>SUM(F4:F59)</f>
        <v>162</v>
      </c>
      <c r="G61" s="76">
        <f>SUM(G57+G47+G45+G44+G43+G41+G40+G39+G38+G28+G23+G21+G17+G16+G15+G10+G8+G7+G4)</f>
        <v>-5</v>
      </c>
      <c r="H61"/>
      <c r="J61" s="32" t="s">
        <v>173</v>
      </c>
      <c r="K61" s="18">
        <f>SUM(K4:K60)</f>
        <v>154227.77000000002</v>
      </c>
      <c r="L61" t="s">
        <v>91</v>
      </c>
    </row>
    <row r="62" spans="1:10" ht="12.75">
      <c r="A62" s="81">
        <v>39356</v>
      </c>
      <c r="B62" s="77" t="s">
        <v>174</v>
      </c>
      <c r="D62" s="1"/>
      <c r="E62" s="1"/>
      <c r="H62"/>
      <c r="J62" s="1"/>
    </row>
    <row r="63" spans="1:11" ht="12.75">
      <c r="A63" s="121">
        <v>39370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20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67</v>
      </c>
      <c r="H64"/>
      <c r="I64" s="17"/>
      <c r="J64" s="11" t="s">
        <v>61</v>
      </c>
      <c r="K64" s="39">
        <f>SUM(K7+K10+K13+K14+K15+K16+K17+K18+K20+K21+K44+K47+K54+K55)</f>
        <v>13963.88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-30.12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140294.00999999995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157</v>
      </c>
      <c r="H67"/>
      <c r="I67" s="18"/>
      <c r="J67" s="11" t="s">
        <v>66</v>
      </c>
      <c r="K67" s="18">
        <f>SUM(K64:K66)</f>
        <v>154227.76999999996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September 2007</oddHeader>
    <oddFooter>&amp;R&amp;8&amp;UDiese Aufstellung finden Sie auch unter :                
&amp;UJugTransfer / Jug 4000 / Haushalt / HzE Statistik / HzE Statistik 2007 / HzE Statistik 0907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10.421875" style="1" customWidth="1"/>
    <col min="3" max="3" width="49.8515625" style="0" customWidth="1"/>
    <col min="4" max="4" width="28.7109375" style="0" customWidth="1"/>
    <col min="5" max="5" width="13.421875" style="0" customWidth="1"/>
    <col min="6" max="6" width="13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4"/>
      <c r="D2" s="4"/>
      <c r="E2" s="4"/>
    </row>
    <row r="3" ht="3.75" customHeight="1"/>
    <row r="4" spans="1:6" ht="12.75">
      <c r="A4" s="1" t="s">
        <v>7</v>
      </c>
      <c r="B4" s="1">
        <v>1</v>
      </c>
      <c r="C4" t="s">
        <v>309</v>
      </c>
      <c r="D4" t="s">
        <v>536</v>
      </c>
      <c r="F4" t="s">
        <v>537</v>
      </c>
    </row>
    <row r="5" spans="1:6" ht="12.75">
      <c r="A5" s="1" t="s">
        <v>7</v>
      </c>
      <c r="B5" s="1">
        <v>1</v>
      </c>
      <c r="C5" t="s">
        <v>309</v>
      </c>
      <c r="D5" t="s">
        <v>536</v>
      </c>
      <c r="E5" t="s">
        <v>261</v>
      </c>
      <c r="F5" t="s">
        <v>537</v>
      </c>
    </row>
    <row r="6" spans="1:6" ht="12.75">
      <c r="A6" s="1" t="s">
        <v>7</v>
      </c>
      <c r="B6" s="1">
        <v>1</v>
      </c>
      <c r="C6" t="s">
        <v>459</v>
      </c>
      <c r="D6" t="s">
        <v>538</v>
      </c>
      <c r="F6" t="s">
        <v>537</v>
      </c>
    </row>
    <row r="7" spans="1:6" ht="12.75">
      <c r="A7" s="1" t="s">
        <v>75</v>
      </c>
      <c r="B7" s="1">
        <v>1</v>
      </c>
      <c r="C7" t="s">
        <v>259</v>
      </c>
      <c r="D7" t="s">
        <v>260</v>
      </c>
      <c r="E7" t="s">
        <v>287</v>
      </c>
      <c r="F7" t="s">
        <v>519</v>
      </c>
    </row>
    <row r="8" spans="1:6" ht="12.75">
      <c r="A8" s="1" t="s">
        <v>75</v>
      </c>
      <c r="B8" s="1">
        <v>1</v>
      </c>
      <c r="C8" t="s">
        <v>259</v>
      </c>
      <c r="D8" t="s">
        <v>539</v>
      </c>
      <c r="E8" t="s">
        <v>287</v>
      </c>
      <c r="F8" t="s">
        <v>537</v>
      </c>
    </row>
    <row r="9" spans="1:6" ht="12.75">
      <c r="A9" s="1" t="s">
        <v>11</v>
      </c>
      <c r="B9" s="1">
        <v>1</v>
      </c>
      <c r="C9" t="s">
        <v>12</v>
      </c>
      <c r="D9" t="s">
        <v>299</v>
      </c>
      <c r="F9" t="s">
        <v>519</v>
      </c>
    </row>
    <row r="10" spans="1:6" ht="12.75">
      <c r="A10" s="1" t="s">
        <v>11</v>
      </c>
      <c r="B10" s="1">
        <v>1</v>
      </c>
      <c r="C10" t="s">
        <v>12</v>
      </c>
      <c r="D10" t="s">
        <v>399</v>
      </c>
      <c r="F10" t="s">
        <v>519</v>
      </c>
    </row>
    <row r="11" spans="1:6" ht="12.75">
      <c r="A11" s="1" t="s">
        <v>11</v>
      </c>
      <c r="B11" s="1">
        <v>1</v>
      </c>
      <c r="C11" t="s">
        <v>12</v>
      </c>
      <c r="D11" t="s">
        <v>467</v>
      </c>
      <c r="E11" t="s">
        <v>287</v>
      </c>
      <c r="F11" t="s">
        <v>519</v>
      </c>
    </row>
    <row r="12" spans="1:6" ht="12.75">
      <c r="A12" s="1" t="s">
        <v>11</v>
      </c>
      <c r="B12" s="1">
        <v>2</v>
      </c>
      <c r="C12" t="s">
        <v>12</v>
      </c>
      <c r="D12" t="s">
        <v>315</v>
      </c>
      <c r="F12" t="s">
        <v>537</v>
      </c>
    </row>
    <row r="13" spans="1:6" ht="12.75">
      <c r="A13" s="1" t="s">
        <v>11</v>
      </c>
      <c r="B13" s="1">
        <v>1</v>
      </c>
      <c r="C13" t="s">
        <v>300</v>
      </c>
      <c r="D13" t="s">
        <v>315</v>
      </c>
      <c r="F13" t="s">
        <v>537</v>
      </c>
    </row>
    <row r="14" spans="1:6" ht="12.75">
      <c r="A14" s="1" t="s">
        <v>13</v>
      </c>
      <c r="B14" s="1">
        <v>10</v>
      </c>
      <c r="C14" t="s">
        <v>14</v>
      </c>
      <c r="D14" t="s">
        <v>440</v>
      </c>
      <c r="F14" t="s">
        <v>519</v>
      </c>
    </row>
    <row r="15" spans="1:6" ht="12.75">
      <c r="A15" s="1" t="s">
        <v>13</v>
      </c>
      <c r="B15" s="1">
        <v>1</v>
      </c>
      <c r="C15" t="s">
        <v>14</v>
      </c>
      <c r="D15" t="s">
        <v>269</v>
      </c>
      <c r="E15" t="s">
        <v>263</v>
      </c>
      <c r="F15" t="s">
        <v>519</v>
      </c>
    </row>
    <row r="16" spans="1:6" ht="12.75">
      <c r="A16" s="1" t="s">
        <v>13</v>
      </c>
      <c r="B16" s="1">
        <v>1</v>
      </c>
      <c r="C16" t="s">
        <v>14</v>
      </c>
      <c r="D16" t="s">
        <v>269</v>
      </c>
      <c r="E16" t="s">
        <v>298</v>
      </c>
      <c r="F16" t="s">
        <v>519</v>
      </c>
    </row>
    <row r="17" spans="1:6" ht="12.75">
      <c r="A17" s="1" t="s">
        <v>13</v>
      </c>
      <c r="B17" s="1">
        <v>1</v>
      </c>
      <c r="C17" t="s">
        <v>14</v>
      </c>
      <c r="D17" t="s">
        <v>540</v>
      </c>
      <c r="F17" t="s">
        <v>537</v>
      </c>
    </row>
    <row r="18" spans="1:6" ht="12.75">
      <c r="A18" s="1" t="s">
        <v>15</v>
      </c>
      <c r="B18" s="1">
        <v>1</v>
      </c>
      <c r="C18" t="s">
        <v>16</v>
      </c>
      <c r="D18" t="s">
        <v>471</v>
      </c>
      <c r="F18" t="s">
        <v>519</v>
      </c>
    </row>
    <row r="19" spans="1:6" ht="12.75">
      <c r="A19" s="1" t="s">
        <v>15</v>
      </c>
      <c r="B19" s="1">
        <v>1</v>
      </c>
      <c r="C19" t="s">
        <v>16</v>
      </c>
      <c r="D19" t="s">
        <v>286</v>
      </c>
      <c r="F19" t="s">
        <v>519</v>
      </c>
    </row>
    <row r="20" spans="1:6" ht="12.75">
      <c r="A20" s="1" t="s">
        <v>15</v>
      </c>
      <c r="B20" s="1">
        <v>1</v>
      </c>
      <c r="C20" t="s">
        <v>16</v>
      </c>
      <c r="D20" t="s">
        <v>269</v>
      </c>
      <c r="F20" t="s">
        <v>537</v>
      </c>
    </row>
    <row r="21" spans="1:6" ht="12.75">
      <c r="A21" s="1" t="s">
        <v>15</v>
      </c>
      <c r="B21" s="1">
        <v>1</v>
      </c>
      <c r="C21" t="s">
        <v>16</v>
      </c>
      <c r="D21" t="s">
        <v>285</v>
      </c>
      <c r="F21" t="s">
        <v>537</v>
      </c>
    </row>
    <row r="22" spans="1:6" ht="12.75">
      <c r="A22" s="1" t="s">
        <v>17</v>
      </c>
      <c r="B22" s="1">
        <v>7</v>
      </c>
      <c r="C22" t="s">
        <v>18</v>
      </c>
      <c r="D22" t="s">
        <v>269</v>
      </c>
      <c r="F22" t="s">
        <v>519</v>
      </c>
    </row>
    <row r="23" spans="1:6" ht="12.75">
      <c r="A23" s="1" t="s">
        <v>17</v>
      </c>
      <c r="B23" s="1">
        <v>1</v>
      </c>
      <c r="C23" t="s">
        <v>18</v>
      </c>
      <c r="D23" t="s">
        <v>275</v>
      </c>
      <c r="F23" t="s">
        <v>519</v>
      </c>
    </row>
    <row r="24" spans="1:6" ht="12.75">
      <c r="A24" s="1" t="s">
        <v>17</v>
      </c>
      <c r="B24" s="1">
        <v>1</v>
      </c>
      <c r="C24" t="s">
        <v>18</v>
      </c>
      <c r="D24" t="s">
        <v>301</v>
      </c>
      <c r="F24" t="s">
        <v>519</v>
      </c>
    </row>
    <row r="25" spans="1:6" ht="12.75">
      <c r="A25" s="1" t="s">
        <v>17</v>
      </c>
      <c r="B25" s="1">
        <v>1</v>
      </c>
      <c r="C25" t="s">
        <v>18</v>
      </c>
      <c r="D25" t="s">
        <v>275</v>
      </c>
      <c r="E25" t="s">
        <v>263</v>
      </c>
      <c r="F25" t="s">
        <v>519</v>
      </c>
    </row>
    <row r="26" spans="1:6" ht="12.75">
      <c r="A26" s="1" t="s">
        <v>17</v>
      </c>
      <c r="B26" s="1">
        <v>1</v>
      </c>
      <c r="C26" t="s">
        <v>18</v>
      </c>
      <c r="D26" t="s">
        <v>520</v>
      </c>
      <c r="E26" t="s">
        <v>263</v>
      </c>
      <c r="F26" t="s">
        <v>519</v>
      </c>
    </row>
    <row r="27" spans="1:6" ht="12.75">
      <c r="A27" s="1" t="s">
        <v>17</v>
      </c>
      <c r="B27" s="1">
        <v>1</v>
      </c>
      <c r="C27" t="s">
        <v>18</v>
      </c>
      <c r="D27" t="s">
        <v>521</v>
      </c>
      <c r="E27" t="s">
        <v>263</v>
      </c>
      <c r="F27" t="s">
        <v>519</v>
      </c>
    </row>
    <row r="28" spans="1:6" ht="12.75">
      <c r="A28" s="1" t="s">
        <v>17</v>
      </c>
      <c r="B28" s="1">
        <v>1</v>
      </c>
      <c r="C28" t="s">
        <v>18</v>
      </c>
      <c r="D28" t="s">
        <v>269</v>
      </c>
      <c r="E28" t="s">
        <v>298</v>
      </c>
      <c r="F28" t="s">
        <v>519</v>
      </c>
    </row>
    <row r="29" spans="1:6" ht="12.75">
      <c r="A29" s="1" t="s">
        <v>17</v>
      </c>
      <c r="B29" s="1">
        <v>1</v>
      </c>
      <c r="C29" t="s">
        <v>18</v>
      </c>
      <c r="D29" t="s">
        <v>522</v>
      </c>
      <c r="E29" t="s">
        <v>298</v>
      </c>
      <c r="F29" t="s">
        <v>519</v>
      </c>
    </row>
    <row r="30" spans="1:6" ht="12.75">
      <c r="A30" s="1" t="s">
        <v>17</v>
      </c>
      <c r="B30" s="1">
        <v>3</v>
      </c>
      <c r="C30" t="s">
        <v>18</v>
      </c>
      <c r="D30" t="s">
        <v>275</v>
      </c>
      <c r="E30" t="s">
        <v>298</v>
      </c>
      <c r="F30" t="s">
        <v>519</v>
      </c>
    </row>
    <row r="31" spans="1:6" ht="12.75">
      <c r="A31" s="1" t="s">
        <v>17</v>
      </c>
      <c r="B31" s="1">
        <v>1</v>
      </c>
      <c r="C31" t="s">
        <v>18</v>
      </c>
      <c r="D31" t="s">
        <v>471</v>
      </c>
      <c r="E31" t="s">
        <v>298</v>
      </c>
      <c r="F31" t="s">
        <v>519</v>
      </c>
    </row>
    <row r="32" spans="1:6" ht="12.75">
      <c r="A32" s="1" t="s">
        <v>17</v>
      </c>
      <c r="B32" s="1">
        <v>3</v>
      </c>
      <c r="C32" t="s">
        <v>18</v>
      </c>
      <c r="D32" t="s">
        <v>269</v>
      </c>
      <c r="F32" t="s">
        <v>537</v>
      </c>
    </row>
    <row r="33" spans="1:6" ht="12.75">
      <c r="A33" s="1" t="s">
        <v>17</v>
      </c>
      <c r="B33" s="1">
        <v>1</v>
      </c>
      <c r="C33" t="s">
        <v>18</v>
      </c>
      <c r="D33" t="s">
        <v>541</v>
      </c>
      <c r="F33" t="s">
        <v>537</v>
      </c>
    </row>
    <row r="34" spans="1:6" ht="12.75">
      <c r="A34" s="1" t="s">
        <v>17</v>
      </c>
      <c r="B34" s="1">
        <v>1</v>
      </c>
      <c r="C34" t="s">
        <v>18</v>
      </c>
      <c r="D34" t="s">
        <v>366</v>
      </c>
      <c r="F34" t="s">
        <v>537</v>
      </c>
    </row>
    <row r="35" spans="1:6" ht="12.75">
      <c r="A35" s="1" t="s">
        <v>17</v>
      </c>
      <c r="B35" s="1">
        <v>1</v>
      </c>
      <c r="C35" t="s">
        <v>18</v>
      </c>
      <c r="D35" t="s">
        <v>275</v>
      </c>
      <c r="E35" t="s">
        <v>263</v>
      </c>
      <c r="F35" t="s">
        <v>537</v>
      </c>
    </row>
    <row r="36" spans="1:6" ht="12.75">
      <c r="A36" s="1" t="s">
        <v>17</v>
      </c>
      <c r="B36" s="1">
        <v>1</v>
      </c>
      <c r="C36" t="s">
        <v>18</v>
      </c>
      <c r="D36" t="s">
        <v>269</v>
      </c>
      <c r="E36" t="s">
        <v>261</v>
      </c>
      <c r="F36" t="s">
        <v>537</v>
      </c>
    </row>
    <row r="37" spans="1:6" ht="12.75">
      <c r="A37" s="1" t="s">
        <v>17</v>
      </c>
      <c r="B37" s="1">
        <v>1</v>
      </c>
      <c r="C37" t="s">
        <v>18</v>
      </c>
      <c r="D37" t="s">
        <v>522</v>
      </c>
      <c r="E37" t="s">
        <v>287</v>
      </c>
      <c r="F37" t="s">
        <v>537</v>
      </c>
    </row>
    <row r="38" spans="1:6" ht="12.75">
      <c r="A38" s="1" t="s">
        <v>17</v>
      </c>
      <c r="B38" s="1">
        <v>1</v>
      </c>
      <c r="C38" t="s">
        <v>18</v>
      </c>
      <c r="D38" t="s">
        <v>269</v>
      </c>
      <c r="E38" t="s">
        <v>298</v>
      </c>
      <c r="F38" t="s">
        <v>537</v>
      </c>
    </row>
    <row r="39" spans="1:6" ht="12.75">
      <c r="A39" s="1" t="s">
        <v>17</v>
      </c>
      <c r="B39" s="1">
        <v>2</v>
      </c>
      <c r="C39" t="s">
        <v>18</v>
      </c>
      <c r="D39" t="s">
        <v>275</v>
      </c>
      <c r="E39" t="s">
        <v>298</v>
      </c>
      <c r="F39" t="s">
        <v>537</v>
      </c>
    </row>
    <row r="40" spans="1:6" ht="12.75">
      <c r="A40" s="1" t="s">
        <v>19</v>
      </c>
      <c r="B40" s="1">
        <v>1</v>
      </c>
      <c r="C40" t="s">
        <v>20</v>
      </c>
      <c r="D40" t="s">
        <v>372</v>
      </c>
      <c r="E40" t="s">
        <v>263</v>
      </c>
      <c r="F40" t="s">
        <v>519</v>
      </c>
    </row>
    <row r="41" spans="1:6" ht="12.75">
      <c r="A41" s="1" t="s">
        <v>19</v>
      </c>
      <c r="B41" s="1">
        <v>1</v>
      </c>
      <c r="C41" t="s">
        <v>20</v>
      </c>
      <c r="D41" t="s">
        <v>320</v>
      </c>
      <c r="E41" t="s">
        <v>263</v>
      </c>
      <c r="F41" t="s">
        <v>519</v>
      </c>
    </row>
    <row r="42" spans="1:6" ht="12.75">
      <c r="A42" s="1" t="s">
        <v>19</v>
      </c>
      <c r="B42" s="1">
        <v>2</v>
      </c>
      <c r="C42" t="s">
        <v>20</v>
      </c>
      <c r="D42" t="s">
        <v>419</v>
      </c>
      <c r="E42" t="s">
        <v>261</v>
      </c>
      <c r="F42" t="s">
        <v>519</v>
      </c>
    </row>
    <row r="43" spans="1:6" ht="12.75">
      <c r="A43" s="1" t="s">
        <v>19</v>
      </c>
      <c r="B43" s="1">
        <v>1</v>
      </c>
      <c r="C43" t="s">
        <v>20</v>
      </c>
      <c r="D43" t="s">
        <v>279</v>
      </c>
      <c r="E43" t="s">
        <v>261</v>
      </c>
      <c r="F43" t="s">
        <v>519</v>
      </c>
    </row>
    <row r="44" spans="1:6" ht="12.75">
      <c r="A44" s="1" t="s">
        <v>19</v>
      </c>
      <c r="B44" s="1">
        <v>2</v>
      </c>
      <c r="C44" t="s">
        <v>20</v>
      </c>
      <c r="D44" t="s">
        <v>374</v>
      </c>
      <c r="E44" t="s">
        <v>261</v>
      </c>
      <c r="F44" t="s">
        <v>537</v>
      </c>
    </row>
    <row r="45" spans="1:6" ht="12.75">
      <c r="A45" s="1" t="s">
        <v>19</v>
      </c>
      <c r="B45" s="1">
        <v>1</v>
      </c>
      <c r="C45" t="s">
        <v>20</v>
      </c>
      <c r="D45" t="s">
        <v>542</v>
      </c>
      <c r="E45" t="s">
        <v>308</v>
      </c>
      <c r="F45" t="s">
        <v>537</v>
      </c>
    </row>
    <row r="46" spans="1:6" ht="12.75">
      <c r="A46" s="1" t="s">
        <v>21</v>
      </c>
      <c r="B46" s="1">
        <v>1</v>
      </c>
      <c r="C46" t="s">
        <v>321</v>
      </c>
      <c r="D46" t="s">
        <v>323</v>
      </c>
      <c r="E46" t="s">
        <v>263</v>
      </c>
      <c r="F46" t="s">
        <v>519</v>
      </c>
    </row>
    <row r="47" spans="1:6" ht="12.75">
      <c r="A47" s="1" t="s">
        <v>21</v>
      </c>
      <c r="B47" s="1">
        <v>1</v>
      </c>
      <c r="C47" t="s">
        <v>321</v>
      </c>
      <c r="D47" t="s">
        <v>323</v>
      </c>
      <c r="E47" t="s">
        <v>263</v>
      </c>
      <c r="F47" t="s">
        <v>519</v>
      </c>
    </row>
    <row r="48" spans="1:6" ht="12.75">
      <c r="A48" s="1" t="s">
        <v>21</v>
      </c>
      <c r="B48" s="1">
        <v>1</v>
      </c>
      <c r="C48" t="s">
        <v>281</v>
      </c>
      <c r="D48" t="s">
        <v>323</v>
      </c>
      <c r="F48" t="s">
        <v>519</v>
      </c>
    </row>
    <row r="49" spans="1:6" ht="12.75">
      <c r="A49" s="1" t="s">
        <v>21</v>
      </c>
      <c r="B49" s="1">
        <v>1</v>
      </c>
      <c r="C49" t="s">
        <v>281</v>
      </c>
      <c r="D49" t="s">
        <v>323</v>
      </c>
      <c r="E49" t="s">
        <v>263</v>
      </c>
      <c r="F49" t="s">
        <v>519</v>
      </c>
    </row>
    <row r="50" spans="1:6" ht="12.75">
      <c r="A50" s="1" t="s">
        <v>21</v>
      </c>
      <c r="B50" s="1">
        <v>2</v>
      </c>
      <c r="C50" t="s">
        <v>281</v>
      </c>
      <c r="D50" t="s">
        <v>323</v>
      </c>
      <c r="E50" t="s">
        <v>261</v>
      </c>
      <c r="F50" t="s">
        <v>519</v>
      </c>
    </row>
    <row r="51" spans="1:6" ht="12.75">
      <c r="A51" s="1" t="s">
        <v>21</v>
      </c>
      <c r="B51" s="1">
        <v>1</v>
      </c>
      <c r="C51" t="s">
        <v>281</v>
      </c>
      <c r="D51" t="s">
        <v>323</v>
      </c>
      <c r="E51" t="s">
        <v>261</v>
      </c>
      <c r="F51" t="s">
        <v>519</v>
      </c>
    </row>
    <row r="52" spans="1:6" ht="12.75">
      <c r="A52" s="1" t="s">
        <v>21</v>
      </c>
      <c r="B52" s="1">
        <v>1</v>
      </c>
      <c r="C52" t="s">
        <v>281</v>
      </c>
      <c r="D52" t="s">
        <v>323</v>
      </c>
      <c r="E52" t="s">
        <v>287</v>
      </c>
      <c r="F52" t="s">
        <v>519</v>
      </c>
    </row>
    <row r="53" spans="1:6" ht="12.75">
      <c r="A53" s="1" t="s">
        <v>21</v>
      </c>
      <c r="B53" s="1">
        <v>4</v>
      </c>
      <c r="C53" t="s">
        <v>281</v>
      </c>
      <c r="D53" t="s">
        <v>323</v>
      </c>
      <c r="E53" t="s">
        <v>261</v>
      </c>
      <c r="F53" t="s">
        <v>537</v>
      </c>
    </row>
    <row r="54" spans="1:6" ht="12.75">
      <c r="A54" s="1" t="s">
        <v>21</v>
      </c>
      <c r="B54" s="1">
        <v>3</v>
      </c>
      <c r="C54" t="s">
        <v>281</v>
      </c>
      <c r="D54" t="s">
        <v>323</v>
      </c>
      <c r="F54" t="s">
        <v>552</v>
      </c>
    </row>
    <row r="55" spans="1:6" ht="12.75">
      <c r="A55" s="1" t="s">
        <v>21</v>
      </c>
      <c r="B55" s="1">
        <v>2</v>
      </c>
      <c r="C55" t="s">
        <v>283</v>
      </c>
      <c r="D55" t="s">
        <v>323</v>
      </c>
      <c r="F55" t="s">
        <v>519</v>
      </c>
    </row>
    <row r="56" spans="1:6" ht="12.75">
      <c r="A56" s="1" t="s">
        <v>21</v>
      </c>
      <c r="B56" s="1">
        <v>1</v>
      </c>
      <c r="C56" t="s">
        <v>283</v>
      </c>
      <c r="D56" t="s">
        <v>323</v>
      </c>
      <c r="E56" t="s">
        <v>261</v>
      </c>
      <c r="F56" t="s">
        <v>519</v>
      </c>
    </row>
    <row r="57" spans="1:6" ht="12.75">
      <c r="A57" s="1" t="s">
        <v>21</v>
      </c>
      <c r="B57" s="1">
        <v>3</v>
      </c>
      <c r="C57" t="s">
        <v>283</v>
      </c>
      <c r="D57" t="s">
        <v>323</v>
      </c>
      <c r="E57" t="s">
        <v>261</v>
      </c>
      <c r="F57" t="s">
        <v>519</v>
      </c>
    </row>
    <row r="58" spans="1:6" ht="12.75">
      <c r="A58" s="1" t="s">
        <v>21</v>
      </c>
      <c r="B58" s="1">
        <v>1</v>
      </c>
      <c r="C58" t="s">
        <v>283</v>
      </c>
      <c r="D58" t="s">
        <v>323</v>
      </c>
      <c r="E58" t="s">
        <v>261</v>
      </c>
      <c r="F58" t="s">
        <v>519</v>
      </c>
    </row>
    <row r="59" spans="1:6" ht="12.75">
      <c r="A59" s="1" t="s">
        <v>21</v>
      </c>
      <c r="B59" s="1">
        <v>1</v>
      </c>
      <c r="C59" t="s">
        <v>283</v>
      </c>
      <c r="D59" t="s">
        <v>323</v>
      </c>
      <c r="E59" t="s">
        <v>261</v>
      </c>
      <c r="F59" t="s">
        <v>519</v>
      </c>
    </row>
    <row r="60" spans="1:6" ht="12.75">
      <c r="A60" s="1" t="s">
        <v>21</v>
      </c>
      <c r="B60" s="1">
        <v>1</v>
      </c>
      <c r="C60" t="s">
        <v>283</v>
      </c>
      <c r="D60" t="s">
        <v>323</v>
      </c>
      <c r="E60" t="s">
        <v>298</v>
      </c>
      <c r="F60" t="s">
        <v>519</v>
      </c>
    </row>
    <row r="61" spans="1:6" ht="12.75">
      <c r="A61" s="1" t="s">
        <v>21</v>
      </c>
      <c r="B61" s="1">
        <v>1</v>
      </c>
      <c r="C61" t="s">
        <v>283</v>
      </c>
      <c r="D61" t="s">
        <v>323</v>
      </c>
      <c r="E61" t="s">
        <v>261</v>
      </c>
      <c r="F61" t="s">
        <v>537</v>
      </c>
    </row>
    <row r="62" spans="1:6" ht="12.75">
      <c r="A62" s="1" t="s">
        <v>21</v>
      </c>
      <c r="B62" s="1">
        <v>6</v>
      </c>
      <c r="C62" t="s">
        <v>283</v>
      </c>
      <c r="D62" t="s">
        <v>323</v>
      </c>
      <c r="E62" t="s">
        <v>261</v>
      </c>
      <c r="F62" t="s">
        <v>537</v>
      </c>
    </row>
    <row r="63" spans="1:6" ht="12.75">
      <c r="A63" s="1" t="s">
        <v>21</v>
      </c>
      <c r="B63" s="1">
        <v>1</v>
      </c>
      <c r="C63" t="s">
        <v>283</v>
      </c>
      <c r="D63" t="s">
        <v>323</v>
      </c>
      <c r="E63" t="s">
        <v>261</v>
      </c>
      <c r="F63" t="s">
        <v>537</v>
      </c>
    </row>
    <row r="64" spans="1:6" ht="12.75">
      <c r="A64" s="1" t="s">
        <v>21</v>
      </c>
      <c r="B64" s="1">
        <v>1</v>
      </c>
      <c r="C64" t="s">
        <v>283</v>
      </c>
      <c r="D64" t="s">
        <v>323</v>
      </c>
      <c r="E64" t="s">
        <v>261</v>
      </c>
      <c r="F64" t="s">
        <v>537</v>
      </c>
    </row>
    <row r="65" spans="1:6" ht="12.75">
      <c r="A65" s="1" t="s">
        <v>22</v>
      </c>
      <c r="B65" s="1">
        <v>1</v>
      </c>
      <c r="C65" t="s">
        <v>324</v>
      </c>
      <c r="D65" t="s">
        <v>329</v>
      </c>
      <c r="F65" t="s">
        <v>519</v>
      </c>
    </row>
    <row r="66" spans="1:6" ht="12.75">
      <c r="A66" s="1" t="s">
        <v>22</v>
      </c>
      <c r="B66" s="1">
        <v>1</v>
      </c>
      <c r="C66" t="s">
        <v>324</v>
      </c>
      <c r="D66" t="s">
        <v>325</v>
      </c>
      <c r="E66" t="s">
        <v>263</v>
      </c>
      <c r="F66" t="s">
        <v>519</v>
      </c>
    </row>
    <row r="67" spans="1:6" ht="12.75">
      <c r="A67" s="1" t="s">
        <v>22</v>
      </c>
      <c r="B67" s="1">
        <v>1</v>
      </c>
      <c r="C67" t="s">
        <v>324</v>
      </c>
      <c r="D67" t="s">
        <v>285</v>
      </c>
      <c r="E67" t="s">
        <v>263</v>
      </c>
      <c r="F67" t="s">
        <v>519</v>
      </c>
    </row>
    <row r="68" spans="1:6" ht="12.75">
      <c r="A68" s="1" t="s">
        <v>22</v>
      </c>
      <c r="B68" s="1">
        <v>1</v>
      </c>
      <c r="C68" t="s">
        <v>324</v>
      </c>
      <c r="D68" t="s">
        <v>329</v>
      </c>
      <c r="E68" t="s">
        <v>261</v>
      </c>
      <c r="F68" t="s">
        <v>519</v>
      </c>
    </row>
    <row r="69" spans="1:6" ht="12.75">
      <c r="A69" s="1" t="s">
        <v>22</v>
      </c>
      <c r="B69" s="1">
        <v>1</v>
      </c>
      <c r="C69" t="s">
        <v>324</v>
      </c>
      <c r="D69" t="s">
        <v>543</v>
      </c>
      <c r="E69" t="s">
        <v>282</v>
      </c>
      <c r="F69" t="s">
        <v>537</v>
      </c>
    </row>
    <row r="70" spans="1:6" ht="12.75">
      <c r="A70" s="1" t="s">
        <v>22</v>
      </c>
      <c r="B70" s="1">
        <v>1</v>
      </c>
      <c r="C70" t="s">
        <v>324</v>
      </c>
      <c r="D70" t="s">
        <v>286</v>
      </c>
      <c r="E70" t="s">
        <v>263</v>
      </c>
      <c r="F70" t="s">
        <v>537</v>
      </c>
    </row>
    <row r="71" spans="1:6" ht="12.75">
      <c r="A71" s="1" t="s">
        <v>22</v>
      </c>
      <c r="B71" s="1">
        <v>2</v>
      </c>
      <c r="C71" t="s">
        <v>324</v>
      </c>
      <c r="D71" t="s">
        <v>328</v>
      </c>
      <c r="E71" t="s">
        <v>287</v>
      </c>
      <c r="F71" t="s">
        <v>537</v>
      </c>
    </row>
    <row r="72" spans="1:6" ht="12.75">
      <c r="A72" s="1" t="s">
        <v>22</v>
      </c>
      <c r="B72" s="1">
        <v>1</v>
      </c>
      <c r="C72" t="s">
        <v>24</v>
      </c>
      <c r="D72" t="s">
        <v>286</v>
      </c>
      <c r="E72" t="s">
        <v>305</v>
      </c>
      <c r="F72" t="s">
        <v>519</v>
      </c>
    </row>
    <row r="73" spans="1:6" ht="12.75">
      <c r="A73" s="1" t="s">
        <v>22</v>
      </c>
      <c r="B73" s="1">
        <v>3</v>
      </c>
      <c r="C73" t="s">
        <v>24</v>
      </c>
      <c r="D73" t="s">
        <v>523</v>
      </c>
      <c r="E73" t="s">
        <v>263</v>
      </c>
      <c r="F73" t="s">
        <v>519</v>
      </c>
    </row>
    <row r="74" spans="1:6" ht="12.75">
      <c r="A74" s="1" t="s">
        <v>22</v>
      </c>
      <c r="B74" s="1">
        <v>1</v>
      </c>
      <c r="C74" t="s">
        <v>25</v>
      </c>
      <c r="D74" t="s">
        <v>286</v>
      </c>
      <c r="E74" t="s">
        <v>305</v>
      </c>
      <c r="F74" t="s">
        <v>519</v>
      </c>
    </row>
    <row r="75" spans="1:6" ht="12.75">
      <c r="A75" s="1" t="s">
        <v>22</v>
      </c>
      <c r="B75" s="1">
        <v>1</v>
      </c>
      <c r="C75" t="s">
        <v>25</v>
      </c>
      <c r="D75" t="s">
        <v>524</v>
      </c>
      <c r="E75" t="s">
        <v>263</v>
      </c>
      <c r="F75" t="s">
        <v>519</v>
      </c>
    </row>
    <row r="76" spans="1:6" ht="12.75">
      <c r="A76" s="1" t="s">
        <v>22</v>
      </c>
      <c r="B76" s="1">
        <v>1</v>
      </c>
      <c r="C76" t="s">
        <v>25</v>
      </c>
      <c r="E76" t="s">
        <v>261</v>
      </c>
      <c r="F76" t="s">
        <v>537</v>
      </c>
    </row>
    <row r="77" spans="1:6" ht="12.75">
      <c r="A77" s="1" t="s">
        <v>22</v>
      </c>
      <c r="B77" s="1">
        <v>1</v>
      </c>
      <c r="C77" t="s">
        <v>25</v>
      </c>
      <c r="D77" t="s">
        <v>419</v>
      </c>
      <c r="E77" t="s">
        <v>308</v>
      </c>
      <c r="F77" t="s">
        <v>537</v>
      </c>
    </row>
    <row r="78" spans="1:6" ht="12.75">
      <c r="A78" s="1" t="s">
        <v>22</v>
      </c>
      <c r="B78" s="1">
        <v>1</v>
      </c>
      <c r="C78" t="s">
        <v>25</v>
      </c>
      <c r="D78" t="s">
        <v>544</v>
      </c>
      <c r="E78" t="s">
        <v>308</v>
      </c>
      <c r="F78" t="s">
        <v>537</v>
      </c>
    </row>
    <row r="79" spans="1:6" ht="12.75">
      <c r="A79" s="1" t="s">
        <v>22</v>
      </c>
      <c r="B79" s="1">
        <v>1</v>
      </c>
      <c r="C79" t="s">
        <v>26</v>
      </c>
      <c r="D79" t="s">
        <v>525</v>
      </c>
      <c r="E79" t="s">
        <v>282</v>
      </c>
      <c r="F79" t="s">
        <v>519</v>
      </c>
    </row>
    <row r="80" spans="1:6" ht="12.75">
      <c r="A80" s="1" t="s">
        <v>22</v>
      </c>
      <c r="B80" s="1">
        <v>1</v>
      </c>
      <c r="C80" t="s">
        <v>26</v>
      </c>
      <c r="D80" t="s">
        <v>526</v>
      </c>
      <c r="E80" t="s">
        <v>282</v>
      </c>
      <c r="F80" t="s">
        <v>519</v>
      </c>
    </row>
    <row r="81" spans="1:6" ht="12.75">
      <c r="A81" s="1" t="s">
        <v>22</v>
      </c>
      <c r="B81" s="1">
        <v>1</v>
      </c>
      <c r="C81" t="s">
        <v>26</v>
      </c>
      <c r="D81" t="s">
        <v>527</v>
      </c>
      <c r="E81" t="s">
        <v>282</v>
      </c>
      <c r="F81" t="s">
        <v>519</v>
      </c>
    </row>
    <row r="82" spans="1:6" ht="12.75">
      <c r="A82" s="1" t="s">
        <v>22</v>
      </c>
      <c r="B82" s="1">
        <v>2</v>
      </c>
      <c r="C82" t="s">
        <v>26</v>
      </c>
      <c r="D82" t="s">
        <v>528</v>
      </c>
      <c r="E82" t="s">
        <v>282</v>
      </c>
      <c r="F82" t="s">
        <v>519</v>
      </c>
    </row>
    <row r="83" spans="1:6" ht="12.75">
      <c r="A83" s="1" t="s">
        <v>22</v>
      </c>
      <c r="B83" s="1">
        <v>1</v>
      </c>
      <c r="C83" t="s">
        <v>26</v>
      </c>
      <c r="D83" t="s">
        <v>529</v>
      </c>
      <c r="E83" t="s">
        <v>282</v>
      </c>
      <c r="F83" t="s">
        <v>519</v>
      </c>
    </row>
    <row r="84" spans="1:6" ht="12.75">
      <c r="A84" s="1" t="s">
        <v>22</v>
      </c>
      <c r="B84" s="1">
        <v>1</v>
      </c>
      <c r="C84" t="s">
        <v>26</v>
      </c>
      <c r="D84" t="s">
        <v>530</v>
      </c>
      <c r="E84" t="s">
        <v>261</v>
      </c>
      <c r="F84" t="s">
        <v>519</v>
      </c>
    </row>
    <row r="85" spans="1:6" ht="12.75">
      <c r="A85" s="1" t="s">
        <v>22</v>
      </c>
      <c r="B85" s="1">
        <v>1</v>
      </c>
      <c r="C85" t="s">
        <v>26</v>
      </c>
      <c r="D85" t="s">
        <v>502</v>
      </c>
      <c r="E85" t="s">
        <v>287</v>
      </c>
      <c r="F85" t="s">
        <v>519</v>
      </c>
    </row>
    <row r="86" spans="1:6" ht="12.75">
      <c r="A86" s="1" t="s">
        <v>22</v>
      </c>
      <c r="B86" s="1">
        <v>1</v>
      </c>
      <c r="C86" t="s">
        <v>26</v>
      </c>
      <c r="D86" t="s">
        <v>445</v>
      </c>
      <c r="E86" t="s">
        <v>287</v>
      </c>
      <c r="F86" t="s">
        <v>519</v>
      </c>
    </row>
    <row r="87" spans="1:6" ht="12.75">
      <c r="A87" s="1" t="s">
        <v>22</v>
      </c>
      <c r="B87" s="1">
        <v>2</v>
      </c>
      <c r="C87" t="s">
        <v>26</v>
      </c>
      <c r="D87" t="s">
        <v>369</v>
      </c>
      <c r="E87" t="s">
        <v>298</v>
      </c>
      <c r="F87" t="s">
        <v>519</v>
      </c>
    </row>
    <row r="88" spans="1:6" ht="12.75">
      <c r="A88" s="1" t="s">
        <v>22</v>
      </c>
      <c r="B88" s="1">
        <v>1</v>
      </c>
      <c r="C88" t="s">
        <v>26</v>
      </c>
      <c r="D88" t="s">
        <v>452</v>
      </c>
      <c r="E88" t="s">
        <v>282</v>
      </c>
      <c r="F88" t="s">
        <v>537</v>
      </c>
    </row>
    <row r="89" spans="1:6" ht="12.75">
      <c r="A89" s="1" t="s">
        <v>22</v>
      </c>
      <c r="B89" s="1">
        <v>1</v>
      </c>
      <c r="C89" t="s">
        <v>26</v>
      </c>
      <c r="D89" t="s">
        <v>545</v>
      </c>
      <c r="E89" t="s">
        <v>263</v>
      </c>
      <c r="F89" t="s">
        <v>537</v>
      </c>
    </row>
    <row r="90" spans="1:6" ht="12.75">
      <c r="A90" s="1" t="s">
        <v>22</v>
      </c>
      <c r="B90" s="1">
        <v>1</v>
      </c>
      <c r="C90" t="s">
        <v>26</v>
      </c>
      <c r="D90" t="s">
        <v>449</v>
      </c>
      <c r="E90" t="s">
        <v>263</v>
      </c>
      <c r="F90" t="s">
        <v>537</v>
      </c>
    </row>
    <row r="91" spans="1:6" ht="12.75">
      <c r="A91" s="1" t="s">
        <v>22</v>
      </c>
      <c r="B91" s="1">
        <v>1</v>
      </c>
      <c r="C91" t="s">
        <v>26</v>
      </c>
      <c r="D91" t="s">
        <v>286</v>
      </c>
      <c r="E91" t="s">
        <v>263</v>
      </c>
      <c r="F91" t="s">
        <v>537</v>
      </c>
    </row>
    <row r="92" spans="1:6" ht="12.75">
      <c r="A92" s="1" t="s">
        <v>22</v>
      </c>
      <c r="B92" s="1">
        <v>1</v>
      </c>
      <c r="C92" t="s">
        <v>26</v>
      </c>
      <c r="D92" t="s">
        <v>546</v>
      </c>
      <c r="E92" t="s">
        <v>263</v>
      </c>
      <c r="F92" t="s">
        <v>537</v>
      </c>
    </row>
    <row r="93" spans="1:6" ht="12.75">
      <c r="A93" s="1" t="s">
        <v>22</v>
      </c>
      <c r="B93" s="1">
        <v>1</v>
      </c>
      <c r="C93" t="s">
        <v>26</v>
      </c>
      <c r="D93" t="s">
        <v>547</v>
      </c>
      <c r="E93" t="s">
        <v>308</v>
      </c>
      <c r="F93" t="s">
        <v>537</v>
      </c>
    </row>
    <row r="94" spans="1:6" ht="12.75">
      <c r="A94" s="1" t="s">
        <v>22</v>
      </c>
      <c r="B94" s="1">
        <v>1</v>
      </c>
      <c r="C94" t="s">
        <v>28</v>
      </c>
      <c r="D94" t="s">
        <v>530</v>
      </c>
      <c r="E94" t="s">
        <v>261</v>
      </c>
      <c r="F94" t="s">
        <v>519</v>
      </c>
    </row>
    <row r="95" spans="1:6" ht="12.75">
      <c r="A95" s="1" t="s">
        <v>22</v>
      </c>
      <c r="B95" s="1">
        <v>1</v>
      </c>
      <c r="C95" t="s">
        <v>28</v>
      </c>
      <c r="D95" t="s">
        <v>346</v>
      </c>
      <c r="E95" t="s">
        <v>263</v>
      </c>
      <c r="F95" t="s">
        <v>537</v>
      </c>
    </row>
    <row r="96" spans="1:6" ht="12.75">
      <c r="A96" s="1" t="s">
        <v>29</v>
      </c>
      <c r="B96" s="1">
        <v>1</v>
      </c>
      <c r="C96" t="s">
        <v>189</v>
      </c>
      <c r="D96" t="s">
        <v>548</v>
      </c>
      <c r="F96" t="s">
        <v>537</v>
      </c>
    </row>
    <row r="97" spans="1:6" ht="12.75">
      <c r="A97" s="1" t="s">
        <v>29</v>
      </c>
      <c r="B97" s="1">
        <v>1</v>
      </c>
      <c r="C97" t="s">
        <v>190</v>
      </c>
      <c r="D97" t="s">
        <v>531</v>
      </c>
      <c r="E97" t="s">
        <v>263</v>
      </c>
      <c r="F97" t="s">
        <v>519</v>
      </c>
    </row>
    <row r="98" spans="1:6" ht="12.75">
      <c r="A98" s="1" t="s">
        <v>31</v>
      </c>
      <c r="B98" s="1">
        <v>1</v>
      </c>
      <c r="C98" t="s">
        <v>12</v>
      </c>
      <c r="D98" t="s">
        <v>453</v>
      </c>
      <c r="F98" t="s">
        <v>519</v>
      </c>
    </row>
    <row r="99" spans="1:6" ht="12.75">
      <c r="A99" s="1" t="s">
        <v>31</v>
      </c>
      <c r="B99" s="1">
        <v>1</v>
      </c>
      <c r="C99" t="s">
        <v>12</v>
      </c>
      <c r="D99" t="s">
        <v>466</v>
      </c>
      <c r="F99" t="s">
        <v>519</v>
      </c>
    </row>
    <row r="100" spans="1:6" ht="12.75">
      <c r="A100" s="1" t="s">
        <v>31</v>
      </c>
      <c r="B100" s="1">
        <v>1</v>
      </c>
      <c r="C100" t="s">
        <v>12</v>
      </c>
      <c r="D100" t="s">
        <v>532</v>
      </c>
      <c r="E100" t="s">
        <v>263</v>
      </c>
      <c r="F100" t="s">
        <v>519</v>
      </c>
    </row>
    <row r="101" spans="1:6" ht="12.75">
      <c r="A101" s="1" t="s">
        <v>31</v>
      </c>
      <c r="B101" s="1">
        <v>2</v>
      </c>
      <c r="C101" t="s">
        <v>12</v>
      </c>
      <c r="D101" t="s">
        <v>468</v>
      </c>
      <c r="E101" t="s">
        <v>263</v>
      </c>
      <c r="F101" t="s">
        <v>519</v>
      </c>
    </row>
    <row r="102" spans="1:6" ht="12.75">
      <c r="A102" s="1" t="s">
        <v>31</v>
      </c>
      <c r="B102" s="1">
        <v>1</v>
      </c>
      <c r="C102" t="s">
        <v>12</v>
      </c>
      <c r="D102" t="s">
        <v>453</v>
      </c>
      <c r="E102" t="s">
        <v>261</v>
      </c>
      <c r="F102" t="s">
        <v>519</v>
      </c>
    </row>
    <row r="103" spans="1:6" ht="12.75">
      <c r="A103" s="1" t="s">
        <v>31</v>
      </c>
      <c r="B103" s="1">
        <v>1</v>
      </c>
      <c r="C103" t="s">
        <v>12</v>
      </c>
      <c r="D103" t="s">
        <v>549</v>
      </c>
      <c r="F103" t="s">
        <v>537</v>
      </c>
    </row>
    <row r="104" spans="1:6" ht="12.75">
      <c r="A104" s="1" t="s">
        <v>31</v>
      </c>
      <c r="B104" s="1">
        <v>1</v>
      </c>
      <c r="C104" t="s">
        <v>300</v>
      </c>
      <c r="D104" t="s">
        <v>381</v>
      </c>
      <c r="F104" t="s">
        <v>519</v>
      </c>
    </row>
    <row r="105" spans="1:6" ht="12.75">
      <c r="A105" s="1" t="s">
        <v>31</v>
      </c>
      <c r="B105" s="1">
        <v>1</v>
      </c>
      <c r="C105" t="s">
        <v>300</v>
      </c>
      <c r="D105" t="s">
        <v>468</v>
      </c>
      <c r="E105" t="s">
        <v>263</v>
      </c>
      <c r="F105" t="s">
        <v>519</v>
      </c>
    </row>
    <row r="106" spans="1:6" ht="12.75">
      <c r="A106" s="1" t="s">
        <v>31</v>
      </c>
      <c r="B106" s="1">
        <v>1</v>
      </c>
      <c r="C106" t="s">
        <v>300</v>
      </c>
      <c r="D106" t="s">
        <v>301</v>
      </c>
      <c r="E106" t="s">
        <v>298</v>
      </c>
      <c r="F106" t="s">
        <v>519</v>
      </c>
    </row>
    <row r="107" spans="1:6" ht="12.75">
      <c r="A107" s="1" t="s">
        <v>31</v>
      </c>
      <c r="B107" s="1">
        <v>1</v>
      </c>
      <c r="C107" t="s">
        <v>300</v>
      </c>
      <c r="D107" t="s">
        <v>381</v>
      </c>
      <c r="F107" t="s">
        <v>537</v>
      </c>
    </row>
    <row r="108" spans="1:6" ht="12.75">
      <c r="A108" s="1" t="s">
        <v>31</v>
      </c>
      <c r="B108" s="1">
        <v>1</v>
      </c>
      <c r="C108" t="s">
        <v>302</v>
      </c>
      <c r="D108" t="s">
        <v>345</v>
      </c>
      <c r="E108" t="s">
        <v>261</v>
      </c>
      <c r="F108" t="s">
        <v>519</v>
      </c>
    </row>
    <row r="109" spans="1:6" ht="12.75">
      <c r="A109" s="1" t="s">
        <v>31</v>
      </c>
      <c r="B109" s="1">
        <v>1</v>
      </c>
      <c r="C109" t="s">
        <v>347</v>
      </c>
      <c r="D109" t="s">
        <v>533</v>
      </c>
      <c r="E109" t="s">
        <v>282</v>
      </c>
      <c r="F109" t="s">
        <v>519</v>
      </c>
    </row>
    <row r="110" spans="1:6" ht="12.75">
      <c r="A110" s="1" t="s">
        <v>31</v>
      </c>
      <c r="B110" s="1">
        <v>1</v>
      </c>
      <c r="C110" t="s">
        <v>347</v>
      </c>
      <c r="D110" t="s">
        <v>452</v>
      </c>
      <c r="E110" t="s">
        <v>282</v>
      </c>
      <c r="F110" t="s">
        <v>519</v>
      </c>
    </row>
    <row r="111" spans="1:6" ht="12.75">
      <c r="A111" s="1" t="s">
        <v>31</v>
      </c>
      <c r="B111" s="1">
        <v>1</v>
      </c>
      <c r="C111" t="s">
        <v>347</v>
      </c>
      <c r="D111" t="s">
        <v>534</v>
      </c>
      <c r="E111" t="s">
        <v>282</v>
      </c>
      <c r="F111" t="s">
        <v>519</v>
      </c>
    </row>
    <row r="112" spans="1:6" ht="12.75">
      <c r="A112" s="1" t="s">
        <v>31</v>
      </c>
      <c r="B112" s="1">
        <v>1</v>
      </c>
      <c r="C112" t="s">
        <v>347</v>
      </c>
      <c r="D112" t="s">
        <v>535</v>
      </c>
      <c r="E112" t="s">
        <v>263</v>
      </c>
      <c r="F112" t="s">
        <v>519</v>
      </c>
    </row>
    <row r="113" spans="1:6" ht="12.75">
      <c r="A113" s="1" t="s">
        <v>31</v>
      </c>
      <c r="B113" s="1">
        <v>1</v>
      </c>
      <c r="C113" t="s">
        <v>347</v>
      </c>
      <c r="D113" t="s">
        <v>334</v>
      </c>
      <c r="E113" t="s">
        <v>263</v>
      </c>
      <c r="F113" t="s">
        <v>519</v>
      </c>
    </row>
    <row r="114" spans="1:6" ht="12.75">
      <c r="A114" s="1" t="s">
        <v>31</v>
      </c>
      <c r="B114" s="1">
        <v>1</v>
      </c>
      <c r="C114" t="s">
        <v>347</v>
      </c>
      <c r="D114" t="s">
        <v>550</v>
      </c>
      <c r="E114" t="s">
        <v>282</v>
      </c>
      <c r="F114" t="s">
        <v>537</v>
      </c>
    </row>
    <row r="115" spans="1:6" ht="12.75">
      <c r="A115" s="1" t="s">
        <v>31</v>
      </c>
      <c r="B115" s="1">
        <v>1</v>
      </c>
      <c r="C115" t="s">
        <v>347</v>
      </c>
      <c r="D115" t="s">
        <v>501</v>
      </c>
      <c r="E115" t="s">
        <v>308</v>
      </c>
      <c r="F115" t="s">
        <v>537</v>
      </c>
    </row>
    <row r="116" spans="1:6" ht="12.75">
      <c r="A116" s="1" t="s">
        <v>31</v>
      </c>
      <c r="B116" s="1">
        <v>1</v>
      </c>
      <c r="C116" t="s">
        <v>347</v>
      </c>
      <c r="D116" t="s">
        <v>497</v>
      </c>
      <c r="E116" t="s">
        <v>308</v>
      </c>
      <c r="F116" t="s">
        <v>537</v>
      </c>
    </row>
    <row r="117" spans="1:6" ht="12.75">
      <c r="A117" s="1" t="s">
        <v>31</v>
      </c>
      <c r="B117" s="1">
        <v>1</v>
      </c>
      <c r="C117" t="s">
        <v>347</v>
      </c>
      <c r="D117" t="s">
        <v>551</v>
      </c>
      <c r="E117" t="s">
        <v>308</v>
      </c>
      <c r="F117" t="s">
        <v>537</v>
      </c>
    </row>
    <row r="118" ht="12.75">
      <c r="B118" s="4">
        <f>SUM(B4:B117)</f>
        <v>157</v>
      </c>
    </row>
    <row r="119" ht="12.75">
      <c r="B119" s="4"/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82" r:id="rId1"/>
  <headerFooter alignWithMargins="0">
    <oddHeader>&amp;C&amp;"Arial,Fett"&amp;12&amp;EZuordnung von Hilfen zu den Trägern - RSD D - 
September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O156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07" customWidth="1"/>
    <col min="3" max="3" width="33.140625" style="106" customWidth="1"/>
    <col min="4" max="4" width="44.00390625" style="64" bestFit="1" customWidth="1"/>
    <col min="5" max="5" width="18.7109375" style="106" bestFit="1" customWidth="1"/>
    <col min="6" max="6" width="17.140625" style="106" customWidth="1"/>
  </cols>
  <sheetData>
    <row r="1" spans="1:171" s="101" customFormat="1" ht="12.75">
      <c r="A1" s="102" t="s">
        <v>115</v>
      </c>
      <c r="B1" s="102" t="s">
        <v>114</v>
      </c>
      <c r="C1" s="102" t="s">
        <v>0</v>
      </c>
      <c r="D1" s="103" t="s">
        <v>112</v>
      </c>
      <c r="E1" s="102" t="s">
        <v>113</v>
      </c>
      <c r="F1" s="104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</row>
    <row r="2" spans="1:171" s="101" customFormat="1" ht="12.75">
      <c r="A2" s="102" t="s">
        <v>116</v>
      </c>
      <c r="B2" s="102" t="s">
        <v>0</v>
      </c>
      <c r="C2" s="102"/>
      <c r="D2" s="103"/>
      <c r="E2" s="102"/>
      <c r="F2" s="105" t="s">
        <v>258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</row>
    <row r="3" ht="4.5" customHeight="1"/>
    <row r="4" spans="1:6" ht="12.75">
      <c r="A4" s="111" t="s">
        <v>7</v>
      </c>
      <c r="B4" s="111">
        <v>1</v>
      </c>
      <c r="C4" s="112" t="s">
        <v>309</v>
      </c>
      <c r="D4" s="64" t="s">
        <v>389</v>
      </c>
      <c r="E4" s="112" t="s">
        <v>263</v>
      </c>
      <c r="F4" s="112" t="s">
        <v>388</v>
      </c>
    </row>
    <row r="5" spans="1:6" ht="12.75">
      <c r="A5" s="111" t="s">
        <v>29</v>
      </c>
      <c r="B5" s="111">
        <v>1</v>
      </c>
      <c r="C5" s="112" t="s">
        <v>189</v>
      </c>
      <c r="D5" s="64" t="s">
        <v>378</v>
      </c>
      <c r="E5" s="112" t="s">
        <v>263</v>
      </c>
      <c r="F5" s="112" t="s">
        <v>352</v>
      </c>
    </row>
    <row r="6" spans="1:6" ht="12.75">
      <c r="A6" s="107" t="s">
        <v>17</v>
      </c>
      <c r="B6" s="107">
        <v>1</v>
      </c>
      <c r="C6" s="106" t="s">
        <v>18</v>
      </c>
      <c r="D6" s="64" t="s">
        <v>470</v>
      </c>
      <c r="F6" s="106" t="s">
        <v>458</v>
      </c>
    </row>
    <row r="7" spans="1:6" ht="12.75">
      <c r="A7" s="111" t="s">
        <v>17</v>
      </c>
      <c r="B7" s="111">
        <v>1</v>
      </c>
      <c r="C7" s="112" t="s">
        <v>18</v>
      </c>
      <c r="D7" s="64" t="s">
        <v>318</v>
      </c>
      <c r="E7" s="112" t="s">
        <v>263</v>
      </c>
      <c r="F7" s="112" t="s">
        <v>311</v>
      </c>
    </row>
    <row r="8" spans="1:6" ht="12.75">
      <c r="A8" s="107" t="s">
        <v>7</v>
      </c>
      <c r="B8" s="107">
        <v>1</v>
      </c>
      <c r="C8" s="106" t="s">
        <v>309</v>
      </c>
      <c r="D8" s="64" t="s">
        <v>487</v>
      </c>
      <c r="F8" s="106" t="s">
        <v>488</v>
      </c>
    </row>
    <row r="9" spans="1:6" ht="12.75">
      <c r="A9" s="111" t="s">
        <v>7</v>
      </c>
      <c r="B9" s="111">
        <v>1</v>
      </c>
      <c r="C9" s="112" t="s">
        <v>353</v>
      </c>
      <c r="D9" s="64" t="s">
        <v>487</v>
      </c>
      <c r="E9" s="112" t="s">
        <v>263</v>
      </c>
      <c r="F9" s="112" t="s">
        <v>507</v>
      </c>
    </row>
    <row r="10" spans="1:6" ht="12.75">
      <c r="A10" s="107" t="s">
        <v>17</v>
      </c>
      <c r="B10" s="107">
        <v>1</v>
      </c>
      <c r="C10" s="106" t="s">
        <v>18</v>
      </c>
      <c r="D10" s="64" t="s">
        <v>442</v>
      </c>
      <c r="F10" s="106" t="s">
        <v>429</v>
      </c>
    </row>
    <row r="11" spans="1:6" ht="12.75">
      <c r="A11" s="111" t="s">
        <v>22</v>
      </c>
      <c r="B11" s="111">
        <v>1</v>
      </c>
      <c r="C11" s="112" t="s">
        <v>324</v>
      </c>
      <c r="D11" s="64" t="s">
        <v>510</v>
      </c>
      <c r="E11" s="112" t="s">
        <v>263</v>
      </c>
      <c r="F11" s="112" t="s">
        <v>507</v>
      </c>
    </row>
    <row r="12" spans="1:6" ht="12.75">
      <c r="A12" s="42" t="s">
        <v>22</v>
      </c>
      <c r="B12" s="42">
        <v>1</v>
      </c>
      <c r="C12" s="108" t="s">
        <v>26</v>
      </c>
      <c r="D12" s="64" t="s">
        <v>331</v>
      </c>
      <c r="E12" s="108" t="s">
        <v>282</v>
      </c>
      <c r="F12" s="108" t="s">
        <v>311</v>
      </c>
    </row>
    <row r="13" spans="1:6" ht="12.75">
      <c r="A13" s="115" t="s">
        <v>31</v>
      </c>
      <c r="B13" s="115">
        <v>1</v>
      </c>
      <c r="C13" s="116" t="s">
        <v>347</v>
      </c>
      <c r="D13" s="64" t="s">
        <v>485</v>
      </c>
      <c r="E13" s="116" t="s">
        <v>308</v>
      </c>
      <c r="F13" s="116" t="s">
        <v>458</v>
      </c>
    </row>
    <row r="14" spans="1:6" ht="12.75">
      <c r="A14" s="42" t="s">
        <v>22</v>
      </c>
      <c r="B14" s="42">
        <v>1</v>
      </c>
      <c r="C14" s="108" t="s">
        <v>26</v>
      </c>
      <c r="D14" s="64" t="s">
        <v>498</v>
      </c>
      <c r="E14" s="108" t="s">
        <v>282</v>
      </c>
      <c r="F14" s="108" t="s">
        <v>488</v>
      </c>
    </row>
    <row r="15" spans="1:6" ht="12.75">
      <c r="A15" s="113" t="s">
        <v>75</v>
      </c>
      <c r="B15" s="113">
        <v>1</v>
      </c>
      <c r="C15" s="114" t="s">
        <v>259</v>
      </c>
      <c r="D15" s="64" t="s">
        <v>539</v>
      </c>
      <c r="E15" s="114" t="s">
        <v>287</v>
      </c>
      <c r="F15" s="114" t="s">
        <v>537</v>
      </c>
    </row>
    <row r="16" spans="1:6" ht="12.75">
      <c r="A16" s="107" t="s">
        <v>183</v>
      </c>
      <c r="B16" s="107">
        <v>1</v>
      </c>
      <c r="C16" s="106" t="s">
        <v>433</v>
      </c>
      <c r="D16" s="64" t="s">
        <v>434</v>
      </c>
      <c r="F16" s="106" t="s">
        <v>429</v>
      </c>
    </row>
    <row r="17" spans="1:6" ht="12.75">
      <c r="A17" s="107" t="s">
        <v>11</v>
      </c>
      <c r="B17" s="107">
        <v>1</v>
      </c>
      <c r="C17" s="106" t="s">
        <v>492</v>
      </c>
      <c r="D17" s="64" t="s">
        <v>434</v>
      </c>
      <c r="F17" s="106" t="s">
        <v>488</v>
      </c>
    </row>
    <row r="18" spans="1:6" ht="12.75">
      <c r="A18" s="107" t="s">
        <v>17</v>
      </c>
      <c r="B18" s="107">
        <v>2</v>
      </c>
      <c r="C18" s="106" t="s">
        <v>18</v>
      </c>
      <c r="D18" s="64" t="s">
        <v>405</v>
      </c>
      <c r="F18" s="106" t="s">
        <v>388</v>
      </c>
    </row>
    <row r="19" spans="1:6" ht="12.75">
      <c r="A19" s="111" t="s">
        <v>17</v>
      </c>
      <c r="B19" s="111">
        <v>1</v>
      </c>
      <c r="C19" s="112" t="s">
        <v>18</v>
      </c>
      <c r="D19" s="64" t="s">
        <v>405</v>
      </c>
      <c r="E19" s="112" t="s">
        <v>263</v>
      </c>
      <c r="F19" s="112" t="s">
        <v>429</v>
      </c>
    </row>
    <row r="20" spans="1:6" ht="12.75">
      <c r="A20" s="113" t="s">
        <v>17</v>
      </c>
      <c r="B20" s="113">
        <v>2</v>
      </c>
      <c r="C20" s="114" t="s">
        <v>18</v>
      </c>
      <c r="D20" s="64" t="s">
        <v>405</v>
      </c>
      <c r="E20" s="114" t="s">
        <v>261</v>
      </c>
      <c r="F20" s="114" t="s">
        <v>429</v>
      </c>
    </row>
    <row r="21" spans="1:6" ht="12.75">
      <c r="A21" s="42" t="s">
        <v>22</v>
      </c>
      <c r="B21" s="42">
        <v>1</v>
      </c>
      <c r="C21" s="108" t="s">
        <v>26</v>
      </c>
      <c r="D21" s="64" t="s">
        <v>474</v>
      </c>
      <c r="E21" s="108" t="s">
        <v>282</v>
      </c>
      <c r="F21" s="108" t="s">
        <v>458</v>
      </c>
    </row>
    <row r="22" spans="1:6" ht="12.75">
      <c r="A22" s="107" t="s">
        <v>15</v>
      </c>
      <c r="B22" s="107">
        <v>1</v>
      </c>
      <c r="C22" s="106" t="s">
        <v>16</v>
      </c>
      <c r="D22" s="64" t="s">
        <v>495</v>
      </c>
      <c r="F22" s="106" t="s">
        <v>488</v>
      </c>
    </row>
    <row r="23" spans="1:6" ht="12.75">
      <c r="A23" s="115" t="s">
        <v>22</v>
      </c>
      <c r="B23" s="115">
        <v>1</v>
      </c>
      <c r="C23" s="116" t="s">
        <v>26</v>
      </c>
      <c r="D23" s="64" t="s">
        <v>547</v>
      </c>
      <c r="E23" s="116" t="s">
        <v>308</v>
      </c>
      <c r="F23" s="116" t="s">
        <v>537</v>
      </c>
    </row>
    <row r="24" spans="1:6" ht="12.75">
      <c r="A24" s="111" t="s">
        <v>31</v>
      </c>
      <c r="B24" s="111">
        <v>1</v>
      </c>
      <c r="C24" s="112" t="s">
        <v>302</v>
      </c>
      <c r="D24" s="64" t="s">
        <v>517</v>
      </c>
      <c r="E24" s="112" t="s">
        <v>263</v>
      </c>
      <c r="F24" s="112" t="s">
        <v>507</v>
      </c>
    </row>
    <row r="25" spans="1:6" ht="12.75">
      <c r="A25" s="107" t="s">
        <v>11</v>
      </c>
      <c r="B25" s="107">
        <v>1</v>
      </c>
      <c r="C25" s="106" t="s">
        <v>12</v>
      </c>
      <c r="D25" s="64" t="s">
        <v>396</v>
      </c>
      <c r="F25" s="106" t="s">
        <v>388</v>
      </c>
    </row>
    <row r="26" spans="1:6" ht="12.75">
      <c r="A26" s="113" t="s">
        <v>11</v>
      </c>
      <c r="B26" s="113">
        <v>1</v>
      </c>
      <c r="C26" s="114" t="s">
        <v>12</v>
      </c>
      <c r="D26" s="64" t="s">
        <v>396</v>
      </c>
      <c r="E26" s="114" t="s">
        <v>261</v>
      </c>
      <c r="F26" s="114" t="s">
        <v>458</v>
      </c>
    </row>
    <row r="27" spans="1:6" ht="12.75">
      <c r="A27" s="111" t="s">
        <v>31</v>
      </c>
      <c r="B27" s="111">
        <v>2</v>
      </c>
      <c r="C27" s="112" t="s">
        <v>302</v>
      </c>
      <c r="D27" s="64" t="s">
        <v>345</v>
      </c>
      <c r="E27" s="112" t="s">
        <v>263</v>
      </c>
      <c r="F27" s="112" t="s">
        <v>311</v>
      </c>
    </row>
    <row r="28" spans="1:6" ht="12.75">
      <c r="A28" s="113" t="s">
        <v>31</v>
      </c>
      <c r="B28" s="113">
        <v>1</v>
      </c>
      <c r="C28" s="114" t="s">
        <v>302</v>
      </c>
      <c r="D28" s="64" t="s">
        <v>345</v>
      </c>
      <c r="E28" s="114" t="s">
        <v>261</v>
      </c>
      <c r="F28" s="114" t="s">
        <v>311</v>
      </c>
    </row>
    <row r="29" spans="1:6" ht="12.75">
      <c r="A29" s="113" t="s">
        <v>31</v>
      </c>
      <c r="B29" s="113">
        <v>2</v>
      </c>
      <c r="C29" s="114" t="s">
        <v>302</v>
      </c>
      <c r="D29" s="64" t="s">
        <v>345</v>
      </c>
      <c r="E29" s="114" t="s">
        <v>261</v>
      </c>
      <c r="F29" s="114" t="s">
        <v>352</v>
      </c>
    </row>
    <row r="30" spans="1:6" ht="12.75">
      <c r="A30" s="113" t="s">
        <v>31</v>
      </c>
      <c r="B30" s="113">
        <v>1</v>
      </c>
      <c r="C30" s="114" t="s">
        <v>302</v>
      </c>
      <c r="D30" s="64" t="s">
        <v>345</v>
      </c>
      <c r="E30" s="114" t="s">
        <v>287</v>
      </c>
      <c r="F30" s="114" t="s">
        <v>352</v>
      </c>
    </row>
    <row r="31" spans="1:6" ht="12.75">
      <c r="A31" s="111" t="s">
        <v>31</v>
      </c>
      <c r="B31" s="111">
        <v>1</v>
      </c>
      <c r="C31" s="112" t="s">
        <v>302</v>
      </c>
      <c r="D31" s="64" t="s">
        <v>345</v>
      </c>
      <c r="E31" s="112" t="s">
        <v>263</v>
      </c>
      <c r="F31" s="112" t="s">
        <v>388</v>
      </c>
    </row>
    <row r="32" spans="1:6" ht="12.75">
      <c r="A32" s="107" t="s">
        <v>31</v>
      </c>
      <c r="B32" s="107">
        <v>1</v>
      </c>
      <c r="C32" s="106" t="s">
        <v>302</v>
      </c>
      <c r="D32" s="64" t="s">
        <v>345</v>
      </c>
      <c r="F32" s="106" t="s">
        <v>388</v>
      </c>
    </row>
    <row r="33" spans="1:6" ht="12.75">
      <c r="A33" s="107" t="s">
        <v>31</v>
      </c>
      <c r="B33" s="107">
        <v>4</v>
      </c>
      <c r="C33" s="106" t="s">
        <v>302</v>
      </c>
      <c r="D33" s="64" t="s">
        <v>345</v>
      </c>
      <c r="F33" s="106" t="s">
        <v>429</v>
      </c>
    </row>
    <row r="34" spans="1:6" ht="12.75">
      <c r="A34" s="113" t="s">
        <v>31</v>
      </c>
      <c r="B34" s="113">
        <v>1</v>
      </c>
      <c r="C34" s="114" t="s">
        <v>302</v>
      </c>
      <c r="D34" s="64" t="s">
        <v>345</v>
      </c>
      <c r="E34" s="114" t="s">
        <v>261</v>
      </c>
      <c r="F34" s="114" t="s">
        <v>488</v>
      </c>
    </row>
    <row r="35" spans="1:6" ht="12.75">
      <c r="A35" s="113" t="s">
        <v>31</v>
      </c>
      <c r="B35" s="113">
        <v>1</v>
      </c>
      <c r="C35" s="114" t="s">
        <v>302</v>
      </c>
      <c r="D35" s="64" t="s">
        <v>345</v>
      </c>
      <c r="E35" s="114" t="s">
        <v>261</v>
      </c>
      <c r="F35" s="114" t="s">
        <v>519</v>
      </c>
    </row>
    <row r="36" spans="1:6" ht="12.75">
      <c r="A36" s="107" t="s">
        <v>11</v>
      </c>
      <c r="B36" s="107">
        <v>1</v>
      </c>
      <c r="C36" s="106" t="s">
        <v>12</v>
      </c>
      <c r="D36" s="64" t="s">
        <v>463</v>
      </c>
      <c r="F36" s="106" t="s">
        <v>458</v>
      </c>
    </row>
    <row r="37" spans="1:6" ht="12.75">
      <c r="A37" s="107" t="s">
        <v>11</v>
      </c>
      <c r="B37" s="107">
        <v>1</v>
      </c>
      <c r="C37" s="106" t="s">
        <v>12</v>
      </c>
      <c r="D37" s="64" t="s">
        <v>464</v>
      </c>
      <c r="F37" s="106" t="s">
        <v>458</v>
      </c>
    </row>
    <row r="38" spans="1:6" ht="12.75">
      <c r="A38" s="42" t="s">
        <v>22</v>
      </c>
      <c r="B38" s="42">
        <v>1</v>
      </c>
      <c r="C38" s="108" t="s">
        <v>25</v>
      </c>
      <c r="D38" s="64" t="s">
        <v>368</v>
      </c>
      <c r="E38" s="108" t="s">
        <v>282</v>
      </c>
      <c r="F38" s="108" t="s">
        <v>352</v>
      </c>
    </row>
    <row r="39" spans="1:6" ht="12.75">
      <c r="A39" s="42" t="s">
        <v>22</v>
      </c>
      <c r="B39" s="42">
        <v>1</v>
      </c>
      <c r="C39" s="108" t="s">
        <v>26</v>
      </c>
      <c r="D39" s="64" t="s">
        <v>368</v>
      </c>
      <c r="E39" s="108" t="s">
        <v>282</v>
      </c>
      <c r="F39" s="108" t="s">
        <v>352</v>
      </c>
    </row>
    <row r="40" spans="1:6" ht="12.75">
      <c r="A40" s="115" t="s">
        <v>22</v>
      </c>
      <c r="B40" s="115">
        <v>2</v>
      </c>
      <c r="C40" s="116" t="s">
        <v>26</v>
      </c>
      <c r="D40" s="64" t="s">
        <v>368</v>
      </c>
      <c r="E40" s="116" t="s">
        <v>308</v>
      </c>
      <c r="F40" s="116" t="s">
        <v>429</v>
      </c>
    </row>
    <row r="41" spans="1:6" ht="12.75">
      <c r="A41" s="107" t="s">
        <v>31</v>
      </c>
      <c r="B41" s="107">
        <v>1</v>
      </c>
      <c r="C41" s="106" t="s">
        <v>12</v>
      </c>
      <c r="D41" s="64" t="s">
        <v>424</v>
      </c>
      <c r="F41" s="106" t="s">
        <v>388</v>
      </c>
    </row>
    <row r="42" spans="1:6" ht="12.75">
      <c r="A42" s="111" t="s">
        <v>22</v>
      </c>
      <c r="B42" s="111">
        <v>1</v>
      </c>
      <c r="C42" s="112" t="s">
        <v>28</v>
      </c>
      <c r="D42" s="64" t="s">
        <v>346</v>
      </c>
      <c r="E42" s="112" t="s">
        <v>263</v>
      </c>
      <c r="F42" s="112" t="s">
        <v>537</v>
      </c>
    </row>
    <row r="43" spans="1:6" ht="12.75">
      <c r="A43" s="113" t="s">
        <v>31</v>
      </c>
      <c r="B43" s="113">
        <v>1</v>
      </c>
      <c r="C43" s="114" t="s">
        <v>302</v>
      </c>
      <c r="D43" s="64" t="s">
        <v>346</v>
      </c>
      <c r="E43" s="114" t="s">
        <v>261</v>
      </c>
      <c r="F43" s="114" t="s">
        <v>311</v>
      </c>
    </row>
    <row r="44" spans="1:6" ht="12.75">
      <c r="A44" s="107" t="s">
        <v>31</v>
      </c>
      <c r="B44" s="107">
        <v>1</v>
      </c>
      <c r="C44" s="106" t="s">
        <v>302</v>
      </c>
      <c r="D44" s="64" t="s">
        <v>346</v>
      </c>
      <c r="F44" s="106" t="s">
        <v>429</v>
      </c>
    </row>
    <row r="45" spans="1:6" ht="12.75">
      <c r="A45" s="113" t="s">
        <v>31</v>
      </c>
      <c r="B45" s="113">
        <v>1</v>
      </c>
      <c r="C45" s="114" t="s">
        <v>347</v>
      </c>
      <c r="D45" s="64" t="s">
        <v>346</v>
      </c>
      <c r="E45" s="114" t="s">
        <v>287</v>
      </c>
      <c r="F45" s="114" t="s">
        <v>488</v>
      </c>
    </row>
    <row r="46" spans="1:6" ht="12.75">
      <c r="A46" s="42" t="s">
        <v>31</v>
      </c>
      <c r="B46" s="42">
        <v>1</v>
      </c>
      <c r="C46" s="108" t="s">
        <v>347</v>
      </c>
      <c r="D46" s="64" t="s">
        <v>550</v>
      </c>
      <c r="E46" s="108" t="s">
        <v>282</v>
      </c>
      <c r="F46" s="108" t="s">
        <v>537</v>
      </c>
    </row>
    <row r="47" spans="1:6" ht="12.75">
      <c r="A47" s="42" t="s">
        <v>22</v>
      </c>
      <c r="B47" s="42">
        <v>1</v>
      </c>
      <c r="C47" s="108" t="s">
        <v>26</v>
      </c>
      <c r="D47" s="64" t="s">
        <v>525</v>
      </c>
      <c r="E47" s="108" t="s">
        <v>282</v>
      </c>
      <c r="F47" s="108" t="s">
        <v>519</v>
      </c>
    </row>
    <row r="48" spans="1:6" ht="12.75">
      <c r="A48" s="42" t="s">
        <v>22</v>
      </c>
      <c r="B48" s="42">
        <v>1</v>
      </c>
      <c r="C48" s="108" t="s">
        <v>26</v>
      </c>
      <c r="D48" s="64" t="s">
        <v>499</v>
      </c>
      <c r="E48" s="108" t="s">
        <v>282</v>
      </c>
      <c r="F48" s="108" t="s">
        <v>488</v>
      </c>
    </row>
    <row r="49" spans="1:6" ht="12.75">
      <c r="A49" s="117" t="s">
        <v>22</v>
      </c>
      <c r="B49" s="117">
        <v>2</v>
      </c>
      <c r="C49" s="118" t="s">
        <v>26</v>
      </c>
      <c r="D49" s="64" t="s">
        <v>420</v>
      </c>
      <c r="E49" s="118" t="s">
        <v>298</v>
      </c>
      <c r="F49" s="118" t="s">
        <v>388</v>
      </c>
    </row>
    <row r="50" spans="1:6" ht="12.75">
      <c r="A50" s="113" t="s">
        <v>22</v>
      </c>
      <c r="B50" s="113">
        <v>1</v>
      </c>
      <c r="C50" s="114" t="s">
        <v>26</v>
      </c>
      <c r="D50" s="64" t="s">
        <v>420</v>
      </c>
      <c r="E50" s="114" t="s">
        <v>287</v>
      </c>
      <c r="F50" s="114" t="s">
        <v>458</v>
      </c>
    </row>
    <row r="51" spans="1:6" ht="12.75">
      <c r="A51" s="111" t="s">
        <v>22</v>
      </c>
      <c r="B51" s="111">
        <v>1</v>
      </c>
      <c r="C51" s="112" t="s">
        <v>26</v>
      </c>
      <c r="D51" s="64" t="s">
        <v>545</v>
      </c>
      <c r="E51" s="112" t="s">
        <v>263</v>
      </c>
      <c r="F51" s="112" t="s">
        <v>537</v>
      </c>
    </row>
    <row r="52" spans="1:6" ht="12.75">
      <c r="A52" s="111" t="s">
        <v>22</v>
      </c>
      <c r="B52" s="111">
        <v>1</v>
      </c>
      <c r="C52" s="112" t="s">
        <v>28</v>
      </c>
      <c r="D52" s="64" t="s">
        <v>288</v>
      </c>
      <c r="E52" s="112" t="s">
        <v>263</v>
      </c>
      <c r="F52" s="112" t="s">
        <v>1</v>
      </c>
    </row>
    <row r="53" spans="1:6" ht="12.75">
      <c r="A53" s="117" t="s">
        <v>22</v>
      </c>
      <c r="B53" s="117">
        <v>1</v>
      </c>
      <c r="C53" s="118" t="s">
        <v>26</v>
      </c>
      <c r="D53" s="64" t="s">
        <v>421</v>
      </c>
      <c r="E53" s="118" t="s">
        <v>298</v>
      </c>
      <c r="F53" s="118" t="s">
        <v>388</v>
      </c>
    </row>
    <row r="54" spans="1:6" ht="12.75">
      <c r="A54" s="113" t="s">
        <v>13</v>
      </c>
      <c r="B54" s="113">
        <v>1</v>
      </c>
      <c r="C54" s="114" t="s">
        <v>14</v>
      </c>
      <c r="D54" s="64" t="s">
        <v>269</v>
      </c>
      <c r="E54" s="114" t="s">
        <v>261</v>
      </c>
      <c r="F54" s="114" t="s">
        <v>1</v>
      </c>
    </row>
    <row r="55" spans="1:6" ht="12.75">
      <c r="A55" s="113" t="s">
        <v>13</v>
      </c>
      <c r="B55" s="113">
        <v>1</v>
      </c>
      <c r="C55" s="114" t="s">
        <v>14</v>
      </c>
      <c r="D55" s="64" t="s">
        <v>269</v>
      </c>
      <c r="E55" s="114" t="s">
        <v>261</v>
      </c>
      <c r="F55" s="114" t="s">
        <v>429</v>
      </c>
    </row>
    <row r="56" spans="1:6" ht="12.75">
      <c r="A56" s="107" t="s">
        <v>13</v>
      </c>
      <c r="B56" s="107">
        <v>1</v>
      </c>
      <c r="C56" s="106" t="s">
        <v>14</v>
      </c>
      <c r="D56" s="64" t="s">
        <v>269</v>
      </c>
      <c r="F56" s="106" t="s">
        <v>488</v>
      </c>
    </row>
    <row r="57" spans="1:6" ht="12.75">
      <c r="A57" s="111" t="s">
        <v>13</v>
      </c>
      <c r="B57" s="111">
        <v>1</v>
      </c>
      <c r="C57" s="112" t="s">
        <v>14</v>
      </c>
      <c r="D57" s="64" t="s">
        <v>269</v>
      </c>
      <c r="E57" s="112" t="s">
        <v>263</v>
      </c>
      <c r="F57" s="112" t="s">
        <v>519</v>
      </c>
    </row>
    <row r="58" spans="1:6" ht="12.75">
      <c r="A58" s="117" t="s">
        <v>13</v>
      </c>
      <c r="B58" s="117">
        <v>1</v>
      </c>
      <c r="C58" s="118" t="s">
        <v>14</v>
      </c>
      <c r="D58" s="64" t="s">
        <v>269</v>
      </c>
      <c r="E58" s="118" t="s">
        <v>298</v>
      </c>
      <c r="F58" s="118" t="s">
        <v>519</v>
      </c>
    </row>
    <row r="59" spans="1:6" ht="12.75">
      <c r="A59" s="107" t="s">
        <v>15</v>
      </c>
      <c r="B59" s="107">
        <v>1</v>
      </c>
      <c r="C59" s="106" t="s">
        <v>16</v>
      </c>
      <c r="D59" s="64" t="s">
        <v>269</v>
      </c>
      <c r="F59" s="106" t="s">
        <v>488</v>
      </c>
    </row>
    <row r="60" spans="1:6" ht="12.75">
      <c r="A60" s="107" t="s">
        <v>15</v>
      </c>
      <c r="B60" s="107">
        <v>1</v>
      </c>
      <c r="C60" s="106" t="s">
        <v>16</v>
      </c>
      <c r="D60" s="64" t="s">
        <v>269</v>
      </c>
      <c r="F60" s="106" t="s">
        <v>537</v>
      </c>
    </row>
    <row r="61" spans="1:6" ht="12.75">
      <c r="A61" s="107" t="s">
        <v>17</v>
      </c>
      <c r="B61" s="107">
        <v>5</v>
      </c>
      <c r="C61" s="106" t="s">
        <v>18</v>
      </c>
      <c r="D61" s="64" t="s">
        <v>269</v>
      </c>
      <c r="F61" s="106" t="s">
        <v>458</v>
      </c>
    </row>
    <row r="62" spans="1:6" ht="12.75">
      <c r="A62" s="111" t="s">
        <v>17</v>
      </c>
      <c r="B62" s="111">
        <v>1</v>
      </c>
      <c r="C62" s="112" t="s">
        <v>18</v>
      </c>
      <c r="D62" s="64" t="s">
        <v>269</v>
      </c>
      <c r="E62" s="112" t="s">
        <v>263</v>
      </c>
      <c r="F62" s="112" t="s">
        <v>488</v>
      </c>
    </row>
    <row r="63" spans="1:6" ht="12.75">
      <c r="A63" s="107" t="s">
        <v>17</v>
      </c>
      <c r="B63" s="107">
        <v>6</v>
      </c>
      <c r="C63" s="106" t="s">
        <v>18</v>
      </c>
      <c r="D63" s="64" t="s">
        <v>269</v>
      </c>
      <c r="F63" s="106" t="s">
        <v>488</v>
      </c>
    </row>
    <row r="64" spans="1:6" ht="12.75">
      <c r="A64" s="117" t="s">
        <v>17</v>
      </c>
      <c r="B64" s="117">
        <v>1</v>
      </c>
      <c r="C64" s="118" t="s">
        <v>18</v>
      </c>
      <c r="D64" s="64" t="s">
        <v>269</v>
      </c>
      <c r="E64" s="118" t="s">
        <v>298</v>
      </c>
      <c r="F64" s="118" t="s">
        <v>519</v>
      </c>
    </row>
    <row r="65" spans="1:6" ht="12.75">
      <c r="A65" s="107" t="s">
        <v>17</v>
      </c>
      <c r="B65" s="107">
        <v>7</v>
      </c>
      <c r="C65" s="106" t="s">
        <v>18</v>
      </c>
      <c r="D65" s="64" t="s">
        <v>269</v>
      </c>
      <c r="F65" s="106" t="s">
        <v>519</v>
      </c>
    </row>
    <row r="66" spans="1:6" ht="12.75">
      <c r="A66" s="113" t="s">
        <v>17</v>
      </c>
      <c r="B66" s="113">
        <v>1</v>
      </c>
      <c r="C66" s="114" t="s">
        <v>18</v>
      </c>
      <c r="D66" s="64" t="s">
        <v>269</v>
      </c>
      <c r="E66" s="114" t="s">
        <v>261</v>
      </c>
      <c r="F66" s="114" t="s">
        <v>537</v>
      </c>
    </row>
    <row r="67" spans="1:6" ht="12.75">
      <c r="A67" s="117" t="s">
        <v>17</v>
      </c>
      <c r="B67" s="117">
        <v>1</v>
      </c>
      <c r="C67" s="118" t="s">
        <v>18</v>
      </c>
      <c r="D67" s="64" t="s">
        <v>269</v>
      </c>
      <c r="E67" s="118" t="s">
        <v>298</v>
      </c>
      <c r="F67" s="118" t="s">
        <v>537</v>
      </c>
    </row>
    <row r="68" spans="1:6" ht="12.75">
      <c r="A68" s="107" t="s">
        <v>17</v>
      </c>
      <c r="B68" s="107">
        <v>3</v>
      </c>
      <c r="C68" s="106" t="s">
        <v>18</v>
      </c>
      <c r="D68" s="64" t="s">
        <v>269</v>
      </c>
      <c r="F68" s="106" t="s">
        <v>537</v>
      </c>
    </row>
    <row r="69" spans="1:6" ht="12.75">
      <c r="A69" s="113" t="s">
        <v>31</v>
      </c>
      <c r="B69" s="113">
        <v>1</v>
      </c>
      <c r="C69" s="114" t="s">
        <v>300</v>
      </c>
      <c r="D69" s="64" t="s">
        <v>269</v>
      </c>
      <c r="E69" s="114" t="s">
        <v>261</v>
      </c>
      <c r="F69" s="114" t="s">
        <v>388</v>
      </c>
    </row>
    <row r="70" spans="1:6" ht="12.75">
      <c r="A70" s="107" t="s">
        <v>31</v>
      </c>
      <c r="B70" s="107">
        <v>1</v>
      </c>
      <c r="C70" s="106" t="s">
        <v>300</v>
      </c>
      <c r="D70" s="64" t="s">
        <v>269</v>
      </c>
      <c r="F70" s="106" t="s">
        <v>488</v>
      </c>
    </row>
    <row r="71" spans="1:6" ht="12.75">
      <c r="A71" s="117" t="s">
        <v>17</v>
      </c>
      <c r="B71" s="117">
        <v>1</v>
      </c>
      <c r="C71" s="118" t="s">
        <v>18</v>
      </c>
      <c r="D71" s="64" t="s">
        <v>522</v>
      </c>
      <c r="E71" s="118" t="s">
        <v>298</v>
      </c>
      <c r="F71" s="118" t="s">
        <v>519</v>
      </c>
    </row>
    <row r="72" spans="1:6" ht="12.75">
      <c r="A72" s="113" t="s">
        <v>17</v>
      </c>
      <c r="B72" s="113">
        <v>1</v>
      </c>
      <c r="C72" s="114" t="s">
        <v>18</v>
      </c>
      <c r="D72" s="64" t="s">
        <v>522</v>
      </c>
      <c r="E72" s="114" t="s">
        <v>287</v>
      </c>
      <c r="F72" s="114" t="s">
        <v>537</v>
      </c>
    </row>
    <row r="73" spans="1:6" ht="12.75">
      <c r="A73" s="111" t="s">
        <v>13</v>
      </c>
      <c r="B73" s="111">
        <v>1</v>
      </c>
      <c r="C73" s="112" t="s">
        <v>14</v>
      </c>
      <c r="D73" s="64" t="s">
        <v>440</v>
      </c>
      <c r="E73" s="112" t="s">
        <v>263</v>
      </c>
      <c r="F73" s="112" t="s">
        <v>429</v>
      </c>
    </row>
    <row r="74" spans="1:6" ht="12.75">
      <c r="A74" s="107" t="s">
        <v>13</v>
      </c>
      <c r="B74" s="107">
        <v>4</v>
      </c>
      <c r="C74" s="106" t="s">
        <v>14</v>
      </c>
      <c r="D74" s="64" t="s">
        <v>440</v>
      </c>
      <c r="F74" s="106" t="s">
        <v>458</v>
      </c>
    </row>
    <row r="75" spans="1:6" ht="12.75">
      <c r="A75" s="107" t="s">
        <v>13</v>
      </c>
      <c r="B75" s="107">
        <v>10</v>
      </c>
      <c r="C75" s="106" t="s">
        <v>14</v>
      </c>
      <c r="D75" s="64" t="s">
        <v>440</v>
      </c>
      <c r="F75" s="106" t="s">
        <v>519</v>
      </c>
    </row>
    <row r="76" spans="1:6" ht="12.75">
      <c r="A76" s="107" t="s">
        <v>13</v>
      </c>
      <c r="B76" s="107">
        <v>1</v>
      </c>
      <c r="C76" s="106" t="s">
        <v>14</v>
      </c>
      <c r="D76" s="64" t="s">
        <v>401</v>
      </c>
      <c r="F76" s="106" t="s">
        <v>388</v>
      </c>
    </row>
    <row r="77" spans="1:6" ht="12.75">
      <c r="A77" s="107" t="s">
        <v>13</v>
      </c>
      <c r="B77" s="107">
        <v>1</v>
      </c>
      <c r="C77" s="106" t="s">
        <v>14</v>
      </c>
      <c r="D77" s="64" t="s">
        <v>401</v>
      </c>
      <c r="F77" s="106" t="s">
        <v>458</v>
      </c>
    </row>
    <row r="78" spans="1:6" ht="12.75">
      <c r="A78" s="107" t="s">
        <v>13</v>
      </c>
      <c r="B78" s="107">
        <v>1</v>
      </c>
      <c r="C78" s="106" t="s">
        <v>14</v>
      </c>
      <c r="D78" s="64" t="s">
        <v>401</v>
      </c>
      <c r="F78" s="106" t="s">
        <v>488</v>
      </c>
    </row>
    <row r="79" spans="1:6" ht="12.75">
      <c r="A79" s="107" t="s">
        <v>13</v>
      </c>
      <c r="B79" s="107">
        <v>5</v>
      </c>
      <c r="C79" s="106" t="s">
        <v>14</v>
      </c>
      <c r="D79" s="64" t="s">
        <v>493</v>
      </c>
      <c r="F79" s="106" t="s">
        <v>488</v>
      </c>
    </row>
    <row r="80" spans="1:6" ht="12.75">
      <c r="A80" s="107" t="s">
        <v>17</v>
      </c>
      <c r="B80" s="107">
        <v>1</v>
      </c>
      <c r="C80" s="106" t="s">
        <v>18</v>
      </c>
      <c r="D80" s="64" t="s">
        <v>496</v>
      </c>
      <c r="F80" s="106" t="s">
        <v>488</v>
      </c>
    </row>
    <row r="81" spans="1:6" ht="12.75">
      <c r="A81" s="113" t="s">
        <v>17</v>
      </c>
      <c r="B81" s="113">
        <v>1</v>
      </c>
      <c r="C81" s="114" t="s">
        <v>18</v>
      </c>
      <c r="D81" s="64" t="s">
        <v>275</v>
      </c>
      <c r="E81" s="114" t="s">
        <v>261</v>
      </c>
      <c r="F81" s="114" t="s">
        <v>1</v>
      </c>
    </row>
    <row r="82" spans="1:6" ht="12.75">
      <c r="A82" s="107" t="s">
        <v>17</v>
      </c>
      <c r="B82" s="107">
        <v>1</v>
      </c>
      <c r="C82" s="106" t="s">
        <v>18</v>
      </c>
      <c r="D82" s="64" t="s">
        <v>275</v>
      </c>
      <c r="F82" s="106" t="s">
        <v>458</v>
      </c>
    </row>
    <row r="83" spans="1:6" ht="12.75">
      <c r="A83" s="117" t="s">
        <v>17</v>
      </c>
      <c r="B83" s="117">
        <v>1</v>
      </c>
      <c r="C83" s="118" t="s">
        <v>18</v>
      </c>
      <c r="D83" s="64" t="s">
        <v>275</v>
      </c>
      <c r="E83" s="118" t="s">
        <v>298</v>
      </c>
      <c r="F83" s="118" t="s">
        <v>488</v>
      </c>
    </row>
    <row r="84" spans="1:6" ht="12.75">
      <c r="A84" s="111" t="s">
        <v>17</v>
      </c>
      <c r="B84" s="111">
        <v>1</v>
      </c>
      <c r="C84" s="112" t="s">
        <v>18</v>
      </c>
      <c r="D84" s="64" t="s">
        <v>275</v>
      </c>
      <c r="E84" s="112" t="s">
        <v>263</v>
      </c>
      <c r="F84" s="112" t="s">
        <v>519</v>
      </c>
    </row>
    <row r="85" spans="1:6" ht="12.75">
      <c r="A85" s="117" t="s">
        <v>17</v>
      </c>
      <c r="B85" s="117">
        <v>3</v>
      </c>
      <c r="C85" s="118" t="s">
        <v>18</v>
      </c>
      <c r="D85" s="64" t="s">
        <v>275</v>
      </c>
      <c r="E85" s="118" t="s">
        <v>298</v>
      </c>
      <c r="F85" s="118" t="s">
        <v>519</v>
      </c>
    </row>
    <row r="86" spans="1:6" ht="12.75">
      <c r="A86" s="107" t="s">
        <v>17</v>
      </c>
      <c r="B86" s="107">
        <v>1</v>
      </c>
      <c r="C86" s="106" t="s">
        <v>18</v>
      </c>
      <c r="D86" s="64" t="s">
        <v>275</v>
      </c>
      <c r="F86" s="106" t="s">
        <v>519</v>
      </c>
    </row>
    <row r="87" spans="1:6" ht="12.75">
      <c r="A87" s="111" t="s">
        <v>17</v>
      </c>
      <c r="B87" s="111">
        <v>1</v>
      </c>
      <c r="C87" s="112" t="s">
        <v>18</v>
      </c>
      <c r="D87" s="64" t="s">
        <v>275</v>
      </c>
      <c r="E87" s="112" t="s">
        <v>263</v>
      </c>
      <c r="F87" s="112" t="s">
        <v>537</v>
      </c>
    </row>
    <row r="88" spans="1:6" ht="12.75">
      <c r="A88" s="117" t="s">
        <v>17</v>
      </c>
      <c r="B88" s="117">
        <v>2</v>
      </c>
      <c r="C88" s="118" t="s">
        <v>18</v>
      </c>
      <c r="D88" s="64" t="s">
        <v>275</v>
      </c>
      <c r="E88" s="118" t="s">
        <v>298</v>
      </c>
      <c r="F88" s="118" t="s">
        <v>537</v>
      </c>
    </row>
    <row r="89" spans="1:6" ht="12.75">
      <c r="A89" s="115" t="s">
        <v>22</v>
      </c>
      <c r="B89" s="115">
        <v>1</v>
      </c>
      <c r="C89" s="116" t="s">
        <v>25</v>
      </c>
      <c r="D89" s="64" t="s">
        <v>370</v>
      </c>
      <c r="E89" s="116" t="s">
        <v>308</v>
      </c>
      <c r="F89" s="116" t="s">
        <v>352</v>
      </c>
    </row>
    <row r="90" spans="1:6" ht="12.75">
      <c r="A90" s="111" t="s">
        <v>31</v>
      </c>
      <c r="B90" s="111">
        <v>1</v>
      </c>
      <c r="C90" s="112" t="s">
        <v>347</v>
      </c>
      <c r="D90" s="64" t="s">
        <v>535</v>
      </c>
      <c r="E90" s="112" t="s">
        <v>263</v>
      </c>
      <c r="F90" s="112" t="s">
        <v>519</v>
      </c>
    </row>
    <row r="91" spans="1:6" ht="12.75">
      <c r="A91" s="111" t="s">
        <v>31</v>
      </c>
      <c r="B91" s="111">
        <v>1</v>
      </c>
      <c r="C91" s="112" t="s">
        <v>12</v>
      </c>
      <c r="D91" s="64" t="s">
        <v>515</v>
      </c>
      <c r="E91" s="112" t="s">
        <v>263</v>
      </c>
      <c r="F91" s="112" t="s">
        <v>507</v>
      </c>
    </row>
    <row r="92" spans="1:6" ht="12.75">
      <c r="A92" s="107" t="s">
        <v>11</v>
      </c>
      <c r="B92" s="107">
        <v>1</v>
      </c>
      <c r="C92" s="106" t="s">
        <v>12</v>
      </c>
      <c r="D92" s="64" t="s">
        <v>490</v>
      </c>
      <c r="F92" s="106" t="s">
        <v>488</v>
      </c>
    </row>
    <row r="93" spans="1:6" ht="12.75">
      <c r="A93" s="111" t="s">
        <v>22</v>
      </c>
      <c r="B93" s="111">
        <v>1</v>
      </c>
      <c r="C93" s="112" t="s">
        <v>25</v>
      </c>
      <c r="D93" s="64" t="s">
        <v>412</v>
      </c>
      <c r="E93" s="112" t="s">
        <v>263</v>
      </c>
      <c r="F93" s="112" t="s">
        <v>388</v>
      </c>
    </row>
    <row r="94" spans="1:6" ht="12.75">
      <c r="A94" s="113" t="s">
        <v>19</v>
      </c>
      <c r="B94" s="113">
        <v>2</v>
      </c>
      <c r="C94" s="114" t="s">
        <v>20</v>
      </c>
      <c r="D94" s="64" t="s">
        <v>419</v>
      </c>
      <c r="E94" s="114" t="s">
        <v>261</v>
      </c>
      <c r="F94" s="114" t="s">
        <v>519</v>
      </c>
    </row>
    <row r="95" spans="1:6" ht="12.75">
      <c r="A95" s="115" t="s">
        <v>22</v>
      </c>
      <c r="B95" s="115">
        <v>1</v>
      </c>
      <c r="C95" s="116" t="s">
        <v>26</v>
      </c>
      <c r="D95" s="64" t="s">
        <v>419</v>
      </c>
      <c r="E95" s="116" t="s">
        <v>308</v>
      </c>
      <c r="F95" s="116" t="s">
        <v>388</v>
      </c>
    </row>
    <row r="96" spans="1:6" ht="12.75">
      <c r="A96" s="115" t="s">
        <v>22</v>
      </c>
      <c r="B96" s="115">
        <v>1</v>
      </c>
      <c r="C96" s="116" t="s">
        <v>25</v>
      </c>
      <c r="D96" s="64" t="s">
        <v>419</v>
      </c>
      <c r="E96" s="116" t="s">
        <v>308</v>
      </c>
      <c r="F96" s="116" t="s">
        <v>537</v>
      </c>
    </row>
    <row r="97" spans="1:6" ht="12.75">
      <c r="A97" s="113" t="s">
        <v>19</v>
      </c>
      <c r="B97" s="113">
        <v>1</v>
      </c>
      <c r="C97" s="114" t="s">
        <v>20</v>
      </c>
      <c r="D97" s="64" t="s">
        <v>279</v>
      </c>
      <c r="E97" s="114" t="s">
        <v>261</v>
      </c>
      <c r="F97" s="114" t="s">
        <v>1</v>
      </c>
    </row>
    <row r="98" spans="1:6" ht="12.75">
      <c r="A98" s="113" t="s">
        <v>19</v>
      </c>
      <c r="B98" s="113">
        <v>1</v>
      </c>
      <c r="C98" s="114" t="s">
        <v>20</v>
      </c>
      <c r="D98" s="64" t="s">
        <v>279</v>
      </c>
      <c r="E98" s="114" t="s">
        <v>261</v>
      </c>
      <c r="F98" s="114" t="s">
        <v>519</v>
      </c>
    </row>
    <row r="99" spans="1:6" ht="12.75">
      <c r="A99" s="111" t="s">
        <v>13</v>
      </c>
      <c r="B99" s="111">
        <v>2</v>
      </c>
      <c r="C99" s="112" t="s">
        <v>14</v>
      </c>
      <c r="D99" s="64" t="s">
        <v>362</v>
      </c>
      <c r="E99" s="112" t="s">
        <v>263</v>
      </c>
      <c r="F99" s="112" t="s">
        <v>352</v>
      </c>
    </row>
    <row r="100" spans="1:6" ht="12.75">
      <c r="A100" s="107" t="s">
        <v>11</v>
      </c>
      <c r="B100" s="107">
        <v>1</v>
      </c>
      <c r="C100" s="106" t="s">
        <v>12</v>
      </c>
      <c r="D100" s="64" t="s">
        <v>397</v>
      </c>
      <c r="F100" s="106" t="s">
        <v>388</v>
      </c>
    </row>
    <row r="101" spans="1:6" ht="12.75">
      <c r="A101" s="111" t="s">
        <v>31</v>
      </c>
      <c r="B101" s="111">
        <v>1</v>
      </c>
      <c r="C101" s="112" t="s">
        <v>12</v>
      </c>
      <c r="D101" s="64" t="s">
        <v>379</v>
      </c>
      <c r="E101" s="112" t="s">
        <v>263</v>
      </c>
      <c r="F101" s="112" t="s">
        <v>352</v>
      </c>
    </row>
    <row r="102" spans="1:6" ht="12.75">
      <c r="A102" s="111" t="s">
        <v>31</v>
      </c>
      <c r="B102" s="111">
        <v>1</v>
      </c>
      <c r="C102" s="112" t="s">
        <v>12</v>
      </c>
      <c r="D102" s="64" t="s">
        <v>532</v>
      </c>
      <c r="E102" s="112" t="s">
        <v>263</v>
      </c>
      <c r="F102" s="112" t="s">
        <v>519</v>
      </c>
    </row>
    <row r="103" spans="1:6" ht="12.75">
      <c r="A103" s="111" t="s">
        <v>31</v>
      </c>
      <c r="B103" s="111">
        <v>1</v>
      </c>
      <c r="C103" s="112" t="s">
        <v>12</v>
      </c>
      <c r="D103" s="64" t="s">
        <v>380</v>
      </c>
      <c r="E103" s="112" t="s">
        <v>263</v>
      </c>
      <c r="F103" s="112" t="s">
        <v>352</v>
      </c>
    </row>
    <row r="104" spans="1:6" ht="12.75">
      <c r="A104" s="111" t="s">
        <v>11</v>
      </c>
      <c r="B104" s="111">
        <v>1</v>
      </c>
      <c r="C104" s="112" t="s">
        <v>12</v>
      </c>
      <c r="D104" s="64" t="s">
        <v>262</v>
      </c>
      <c r="E104" s="112" t="s">
        <v>263</v>
      </c>
      <c r="F104" s="112" t="s">
        <v>1</v>
      </c>
    </row>
    <row r="105" spans="1:6" ht="12.75">
      <c r="A105" s="111" t="s">
        <v>17</v>
      </c>
      <c r="B105" s="111">
        <v>1</v>
      </c>
      <c r="C105" s="112" t="s">
        <v>18</v>
      </c>
      <c r="D105" s="64" t="s">
        <v>520</v>
      </c>
      <c r="E105" s="112" t="s">
        <v>263</v>
      </c>
      <c r="F105" s="112" t="s">
        <v>519</v>
      </c>
    </row>
    <row r="106" spans="1:6" ht="12.75">
      <c r="A106" s="113" t="s">
        <v>31</v>
      </c>
      <c r="B106" s="113">
        <v>1</v>
      </c>
      <c r="C106" s="114" t="s">
        <v>300</v>
      </c>
      <c r="D106" s="64" t="s">
        <v>427</v>
      </c>
      <c r="E106" s="114" t="s">
        <v>287</v>
      </c>
      <c r="F106" s="114" t="s">
        <v>388</v>
      </c>
    </row>
    <row r="107" spans="1:6" ht="12.75">
      <c r="A107" s="111" t="s">
        <v>22</v>
      </c>
      <c r="B107" s="111">
        <v>1</v>
      </c>
      <c r="C107" s="112" t="s">
        <v>28</v>
      </c>
      <c r="D107" s="64" t="s">
        <v>377</v>
      </c>
      <c r="E107" s="112" t="s">
        <v>263</v>
      </c>
      <c r="F107" s="112" t="s">
        <v>352</v>
      </c>
    </row>
    <row r="108" spans="1:6" ht="12.75">
      <c r="A108" s="113" t="s">
        <v>10</v>
      </c>
      <c r="B108" s="113">
        <v>1</v>
      </c>
      <c r="C108" s="114" t="s">
        <v>312</v>
      </c>
      <c r="D108" s="64" t="s">
        <v>460</v>
      </c>
      <c r="E108" s="114" t="s">
        <v>261</v>
      </c>
      <c r="F108" s="114" t="s">
        <v>458</v>
      </c>
    </row>
    <row r="109" spans="1:6" ht="12.75">
      <c r="A109" s="42" t="s">
        <v>22</v>
      </c>
      <c r="B109" s="42">
        <v>1</v>
      </c>
      <c r="C109" s="108" t="s">
        <v>26</v>
      </c>
      <c r="D109" s="64" t="s">
        <v>526</v>
      </c>
      <c r="E109" s="108" t="s">
        <v>282</v>
      </c>
      <c r="F109" s="108" t="s">
        <v>519</v>
      </c>
    </row>
    <row r="110" spans="1:6" ht="12.75">
      <c r="A110" s="115" t="s">
        <v>22</v>
      </c>
      <c r="B110" s="115">
        <v>1</v>
      </c>
      <c r="C110" s="116" t="s">
        <v>26</v>
      </c>
      <c r="D110" s="64" t="s">
        <v>335</v>
      </c>
      <c r="E110" s="116" t="s">
        <v>308</v>
      </c>
      <c r="F110" s="116" t="s">
        <v>311</v>
      </c>
    </row>
    <row r="111" spans="1:6" ht="12.75">
      <c r="A111" s="113" t="s">
        <v>22</v>
      </c>
      <c r="B111" s="113">
        <v>1</v>
      </c>
      <c r="C111" s="114" t="s">
        <v>28</v>
      </c>
      <c r="D111" s="64" t="s">
        <v>335</v>
      </c>
      <c r="E111" s="114" t="s">
        <v>287</v>
      </c>
      <c r="F111" s="114" t="s">
        <v>352</v>
      </c>
    </row>
    <row r="112" spans="1:6" ht="12.75">
      <c r="A112" s="113" t="s">
        <v>22</v>
      </c>
      <c r="B112" s="113">
        <v>1</v>
      </c>
      <c r="C112" s="114" t="s">
        <v>324</v>
      </c>
      <c r="D112" s="64" t="s">
        <v>335</v>
      </c>
      <c r="E112" s="114" t="s">
        <v>261</v>
      </c>
      <c r="F112" s="114" t="s">
        <v>388</v>
      </c>
    </row>
    <row r="113" spans="1:6" ht="12.75">
      <c r="A113" s="113" t="s">
        <v>22</v>
      </c>
      <c r="B113" s="113">
        <v>1</v>
      </c>
      <c r="C113" s="114" t="s">
        <v>26</v>
      </c>
      <c r="D113" s="64" t="s">
        <v>335</v>
      </c>
      <c r="E113" s="114" t="s">
        <v>261</v>
      </c>
      <c r="F113" s="114" t="s">
        <v>388</v>
      </c>
    </row>
    <row r="114" spans="1:6" ht="12.75">
      <c r="A114" s="111" t="s">
        <v>10</v>
      </c>
      <c r="B114" s="111">
        <v>1</v>
      </c>
      <c r="C114" s="112" t="s">
        <v>355</v>
      </c>
      <c r="D114" s="64" t="s">
        <v>461</v>
      </c>
      <c r="E114" s="112" t="s">
        <v>263</v>
      </c>
      <c r="F114" s="112" t="s">
        <v>458</v>
      </c>
    </row>
    <row r="115" spans="1:6" ht="12.75">
      <c r="A115" s="111" t="s">
        <v>22</v>
      </c>
      <c r="B115" s="111">
        <v>1</v>
      </c>
      <c r="C115" s="112" t="s">
        <v>28</v>
      </c>
      <c r="D115" s="64" t="s">
        <v>461</v>
      </c>
      <c r="E115" s="112" t="s">
        <v>263</v>
      </c>
      <c r="F115" s="112" t="s">
        <v>458</v>
      </c>
    </row>
    <row r="116" spans="1:6" ht="12.75">
      <c r="A116" s="113" t="s">
        <v>22</v>
      </c>
      <c r="B116" s="113">
        <v>1</v>
      </c>
      <c r="C116" s="114" t="s">
        <v>28</v>
      </c>
      <c r="D116" s="64" t="s">
        <v>461</v>
      </c>
      <c r="E116" s="114" t="s">
        <v>261</v>
      </c>
      <c r="F116" s="114" t="s">
        <v>488</v>
      </c>
    </row>
    <row r="117" spans="1:6" ht="12.75">
      <c r="A117" s="113" t="s">
        <v>10</v>
      </c>
      <c r="B117" s="113">
        <v>1</v>
      </c>
      <c r="C117" s="114" t="s">
        <v>312</v>
      </c>
      <c r="D117" s="64" t="s">
        <v>313</v>
      </c>
      <c r="E117" s="114" t="s">
        <v>261</v>
      </c>
      <c r="F117" s="114" t="s">
        <v>311</v>
      </c>
    </row>
    <row r="118" spans="1:6" ht="12.75">
      <c r="A118" s="115" t="s">
        <v>22</v>
      </c>
      <c r="B118" s="115">
        <v>1</v>
      </c>
      <c r="C118" s="116" t="s">
        <v>26</v>
      </c>
      <c r="D118" s="64" t="s">
        <v>451</v>
      </c>
      <c r="E118" s="116" t="s">
        <v>308</v>
      </c>
      <c r="F118" s="116" t="s">
        <v>429</v>
      </c>
    </row>
    <row r="119" spans="1:6" ht="12.75">
      <c r="A119" s="111" t="s">
        <v>7</v>
      </c>
      <c r="B119" s="111">
        <v>1</v>
      </c>
      <c r="C119" s="112" t="s">
        <v>390</v>
      </c>
      <c r="D119" s="64" t="s">
        <v>316</v>
      </c>
      <c r="E119" s="112" t="s">
        <v>263</v>
      </c>
      <c r="F119" s="112" t="s">
        <v>388</v>
      </c>
    </row>
    <row r="120" spans="1:6" ht="12.75">
      <c r="A120" s="107" t="s">
        <v>7</v>
      </c>
      <c r="B120" s="107">
        <v>1</v>
      </c>
      <c r="C120" s="106" t="s">
        <v>392</v>
      </c>
      <c r="D120" s="64" t="s">
        <v>316</v>
      </c>
      <c r="F120" s="106" t="s">
        <v>388</v>
      </c>
    </row>
    <row r="121" spans="1:6" ht="12.75">
      <c r="A121" s="115" t="s">
        <v>11</v>
      </c>
      <c r="B121" s="115">
        <v>1</v>
      </c>
      <c r="C121" s="116" t="s">
        <v>12</v>
      </c>
      <c r="D121" s="64" t="s">
        <v>316</v>
      </c>
      <c r="E121" s="116" t="s">
        <v>308</v>
      </c>
      <c r="F121" s="116" t="s">
        <v>311</v>
      </c>
    </row>
    <row r="122" spans="1:6" ht="12.75">
      <c r="A122" s="111" t="s">
        <v>22</v>
      </c>
      <c r="B122" s="111">
        <v>2</v>
      </c>
      <c r="C122" s="112" t="s">
        <v>26</v>
      </c>
      <c r="D122" s="64" t="s">
        <v>316</v>
      </c>
      <c r="E122" s="112" t="s">
        <v>263</v>
      </c>
      <c r="F122" s="112" t="s">
        <v>311</v>
      </c>
    </row>
    <row r="123" spans="1:6" ht="12.75">
      <c r="A123" s="115" t="s">
        <v>22</v>
      </c>
      <c r="B123" s="115">
        <v>1</v>
      </c>
      <c r="C123" s="116" t="s">
        <v>26</v>
      </c>
      <c r="D123" s="64" t="s">
        <v>316</v>
      </c>
      <c r="E123" s="116" t="s">
        <v>308</v>
      </c>
      <c r="F123" s="116" t="s">
        <v>311</v>
      </c>
    </row>
    <row r="124" spans="1:6" ht="12.75">
      <c r="A124" s="111" t="s">
        <v>22</v>
      </c>
      <c r="B124" s="111">
        <v>1</v>
      </c>
      <c r="C124" s="112" t="s">
        <v>25</v>
      </c>
      <c r="D124" s="64" t="s">
        <v>316</v>
      </c>
      <c r="E124" s="112" t="s">
        <v>263</v>
      </c>
      <c r="F124" s="112" t="s">
        <v>352</v>
      </c>
    </row>
    <row r="125" spans="1:6" ht="12.75">
      <c r="A125" s="111" t="s">
        <v>22</v>
      </c>
      <c r="B125" s="111">
        <v>1</v>
      </c>
      <c r="C125" s="112" t="s">
        <v>28</v>
      </c>
      <c r="D125" s="64" t="s">
        <v>423</v>
      </c>
      <c r="E125" s="112" t="s">
        <v>263</v>
      </c>
      <c r="F125" s="112" t="s">
        <v>388</v>
      </c>
    </row>
    <row r="126" spans="1:6" ht="12.75">
      <c r="A126" s="113" t="s">
        <v>22</v>
      </c>
      <c r="B126" s="113">
        <v>1</v>
      </c>
      <c r="C126" s="114" t="s">
        <v>26</v>
      </c>
      <c r="D126" s="64" t="s">
        <v>502</v>
      </c>
      <c r="E126" s="114" t="s">
        <v>287</v>
      </c>
      <c r="F126" s="114" t="s">
        <v>488</v>
      </c>
    </row>
    <row r="127" spans="1:6" ht="12.75">
      <c r="A127" s="113" t="s">
        <v>22</v>
      </c>
      <c r="B127" s="113">
        <v>1</v>
      </c>
      <c r="C127" s="114" t="s">
        <v>26</v>
      </c>
      <c r="D127" s="64" t="s">
        <v>502</v>
      </c>
      <c r="E127" s="114" t="s">
        <v>287</v>
      </c>
      <c r="F127" s="114" t="s">
        <v>519</v>
      </c>
    </row>
    <row r="128" spans="1:6" ht="12.75">
      <c r="A128" s="115" t="s">
        <v>22</v>
      </c>
      <c r="B128" s="115">
        <v>1</v>
      </c>
      <c r="C128" s="116" t="s">
        <v>26</v>
      </c>
      <c r="D128" s="64" t="s">
        <v>336</v>
      </c>
      <c r="E128" s="116" t="s">
        <v>308</v>
      </c>
      <c r="F128" s="116" t="s">
        <v>311</v>
      </c>
    </row>
    <row r="129" spans="1:6" ht="12.75">
      <c r="A129" s="42" t="s">
        <v>22</v>
      </c>
      <c r="B129" s="42">
        <v>1</v>
      </c>
      <c r="C129" s="108" t="s">
        <v>26</v>
      </c>
      <c r="D129" s="64" t="s">
        <v>475</v>
      </c>
      <c r="E129" s="108" t="s">
        <v>282</v>
      </c>
      <c r="F129" s="108" t="s">
        <v>458</v>
      </c>
    </row>
    <row r="130" spans="1:6" ht="12.75">
      <c r="A130" s="113" t="s">
        <v>31</v>
      </c>
      <c r="B130" s="113">
        <v>1</v>
      </c>
      <c r="C130" s="114" t="s">
        <v>302</v>
      </c>
      <c r="D130" s="64" t="s">
        <v>483</v>
      </c>
      <c r="E130" s="114" t="s">
        <v>261</v>
      </c>
      <c r="F130" s="114" t="s">
        <v>458</v>
      </c>
    </row>
    <row r="131" spans="1:6" ht="12.75">
      <c r="A131" s="115" t="s">
        <v>22</v>
      </c>
      <c r="B131" s="115">
        <v>1</v>
      </c>
      <c r="C131" s="116" t="s">
        <v>28</v>
      </c>
      <c r="D131" s="64" t="s">
        <v>504</v>
      </c>
      <c r="E131" s="116" t="s">
        <v>308</v>
      </c>
      <c r="F131" s="116" t="s">
        <v>488</v>
      </c>
    </row>
    <row r="132" spans="1:6" ht="12.75">
      <c r="A132" s="42" t="s">
        <v>22</v>
      </c>
      <c r="B132" s="42">
        <v>1</v>
      </c>
      <c r="C132" s="108" t="s">
        <v>28</v>
      </c>
      <c r="D132" s="64" t="s">
        <v>376</v>
      </c>
      <c r="E132" s="108" t="s">
        <v>282</v>
      </c>
      <c r="F132" s="108" t="s">
        <v>352</v>
      </c>
    </row>
    <row r="133" spans="1:6" ht="12.75">
      <c r="A133" s="42" t="s">
        <v>22</v>
      </c>
      <c r="B133" s="42">
        <v>1</v>
      </c>
      <c r="C133" s="108" t="s">
        <v>25</v>
      </c>
      <c r="D133" s="64" t="s">
        <v>376</v>
      </c>
      <c r="E133" s="108" t="s">
        <v>282</v>
      </c>
      <c r="F133" s="108" t="s">
        <v>429</v>
      </c>
    </row>
    <row r="134" spans="1:6" ht="12.75">
      <c r="A134" s="42" t="s">
        <v>22</v>
      </c>
      <c r="B134" s="42">
        <v>1</v>
      </c>
      <c r="C134" s="108" t="s">
        <v>28</v>
      </c>
      <c r="D134" s="64" t="s">
        <v>376</v>
      </c>
      <c r="E134" s="108" t="s">
        <v>282</v>
      </c>
      <c r="F134" s="108" t="s">
        <v>488</v>
      </c>
    </row>
    <row r="135" spans="1:6" ht="12.75">
      <c r="A135" s="42" t="s">
        <v>22</v>
      </c>
      <c r="B135" s="42">
        <v>1</v>
      </c>
      <c r="C135" s="108" t="s">
        <v>26</v>
      </c>
      <c r="D135" s="64" t="s">
        <v>413</v>
      </c>
      <c r="E135" s="108" t="s">
        <v>282</v>
      </c>
      <c r="F135" s="108" t="s">
        <v>388</v>
      </c>
    </row>
    <row r="136" spans="1:6" ht="12.75">
      <c r="A136" s="42" t="s">
        <v>22</v>
      </c>
      <c r="B136" s="42">
        <v>1</v>
      </c>
      <c r="C136" s="108" t="s">
        <v>26</v>
      </c>
      <c r="D136" s="64" t="s">
        <v>414</v>
      </c>
      <c r="E136" s="108" t="s">
        <v>282</v>
      </c>
      <c r="F136" s="108" t="s">
        <v>388</v>
      </c>
    </row>
    <row r="137" spans="1:6" ht="12.75">
      <c r="A137" s="111" t="s">
        <v>22</v>
      </c>
      <c r="B137" s="111">
        <v>1</v>
      </c>
      <c r="C137" s="112" t="s">
        <v>28</v>
      </c>
      <c r="D137" s="64" t="s">
        <v>339</v>
      </c>
      <c r="E137" s="112" t="s">
        <v>263</v>
      </c>
      <c r="F137" s="112" t="s">
        <v>311</v>
      </c>
    </row>
    <row r="138" spans="1:6" ht="12.75">
      <c r="A138" s="111" t="s">
        <v>22</v>
      </c>
      <c r="B138" s="111">
        <v>1</v>
      </c>
      <c r="C138" s="112" t="s">
        <v>26</v>
      </c>
      <c r="D138" s="64" t="s">
        <v>339</v>
      </c>
      <c r="E138" s="112" t="s">
        <v>263</v>
      </c>
      <c r="F138" s="112" t="s">
        <v>388</v>
      </c>
    </row>
    <row r="139" spans="1:6" ht="12.75">
      <c r="A139" s="111" t="s">
        <v>22</v>
      </c>
      <c r="B139" s="111">
        <v>1</v>
      </c>
      <c r="C139" s="112" t="s">
        <v>25</v>
      </c>
      <c r="D139" s="64" t="s">
        <v>339</v>
      </c>
      <c r="E139" s="112" t="s">
        <v>263</v>
      </c>
      <c r="F139" s="112" t="s">
        <v>429</v>
      </c>
    </row>
    <row r="140" spans="1:6" ht="12.75">
      <c r="A140" s="113" t="s">
        <v>19</v>
      </c>
      <c r="B140" s="113">
        <v>1</v>
      </c>
      <c r="C140" s="114" t="s">
        <v>20</v>
      </c>
      <c r="D140" s="64" t="s">
        <v>374</v>
      </c>
      <c r="E140" s="114" t="s">
        <v>261</v>
      </c>
      <c r="F140" s="114" t="s">
        <v>458</v>
      </c>
    </row>
    <row r="141" spans="1:6" ht="12.75">
      <c r="A141" s="113" t="s">
        <v>19</v>
      </c>
      <c r="B141" s="113">
        <v>1</v>
      </c>
      <c r="C141" s="114" t="s">
        <v>20</v>
      </c>
      <c r="D141" s="64" t="s">
        <v>374</v>
      </c>
      <c r="E141" s="114" t="s">
        <v>261</v>
      </c>
      <c r="F141" s="114" t="s">
        <v>488</v>
      </c>
    </row>
    <row r="142" spans="1:6" ht="12.75">
      <c r="A142" s="113" t="s">
        <v>19</v>
      </c>
      <c r="B142" s="113">
        <v>2</v>
      </c>
      <c r="C142" s="114" t="s">
        <v>20</v>
      </c>
      <c r="D142" s="64" t="s">
        <v>374</v>
      </c>
      <c r="E142" s="114" t="s">
        <v>261</v>
      </c>
      <c r="F142" s="114" t="s">
        <v>537</v>
      </c>
    </row>
    <row r="143" spans="1:6" ht="12.75">
      <c r="A143" s="115" t="s">
        <v>22</v>
      </c>
      <c r="B143" s="115">
        <v>2</v>
      </c>
      <c r="C143" s="116" t="s">
        <v>26</v>
      </c>
      <c r="D143" s="64" t="s">
        <v>374</v>
      </c>
      <c r="E143" s="116" t="s">
        <v>308</v>
      </c>
      <c r="F143" s="116" t="s">
        <v>352</v>
      </c>
    </row>
    <row r="144" spans="1:6" ht="12.75">
      <c r="A144" s="115" t="s">
        <v>22</v>
      </c>
      <c r="B144" s="115">
        <v>1</v>
      </c>
      <c r="C144" s="116" t="s">
        <v>324</v>
      </c>
      <c r="D144" s="64" t="s">
        <v>374</v>
      </c>
      <c r="E144" s="116" t="s">
        <v>308</v>
      </c>
      <c r="F144" s="116" t="s">
        <v>429</v>
      </c>
    </row>
    <row r="145" spans="1:6" ht="12.75">
      <c r="A145" s="42" t="s">
        <v>22</v>
      </c>
      <c r="B145" s="42">
        <v>1</v>
      </c>
      <c r="C145" s="108" t="s">
        <v>26</v>
      </c>
      <c r="D145" s="64" t="s">
        <v>527</v>
      </c>
      <c r="E145" s="108" t="s">
        <v>282</v>
      </c>
      <c r="F145" s="108" t="s">
        <v>519</v>
      </c>
    </row>
    <row r="146" spans="1:6" ht="12.75">
      <c r="A146" s="111" t="s">
        <v>15</v>
      </c>
      <c r="B146" s="111">
        <v>1</v>
      </c>
      <c r="C146" s="112" t="s">
        <v>16</v>
      </c>
      <c r="D146" s="64" t="s">
        <v>404</v>
      </c>
      <c r="E146" s="112" t="s">
        <v>263</v>
      </c>
      <c r="F146" s="112" t="s">
        <v>388</v>
      </c>
    </row>
    <row r="147" spans="1:6" ht="12.75">
      <c r="A147" s="111" t="s">
        <v>22</v>
      </c>
      <c r="B147" s="111">
        <v>1</v>
      </c>
      <c r="C147" s="112" t="s">
        <v>324</v>
      </c>
      <c r="D147" s="64" t="s">
        <v>404</v>
      </c>
      <c r="E147" s="112" t="s">
        <v>263</v>
      </c>
      <c r="F147" s="112" t="s">
        <v>507</v>
      </c>
    </row>
    <row r="148" spans="1:6" ht="12.75">
      <c r="A148" s="107" t="s">
        <v>29</v>
      </c>
      <c r="B148" s="107">
        <v>1</v>
      </c>
      <c r="C148" s="106" t="s">
        <v>190</v>
      </c>
      <c r="D148" s="64" t="s">
        <v>404</v>
      </c>
      <c r="F148" s="106" t="s">
        <v>507</v>
      </c>
    </row>
    <row r="149" spans="1:6" ht="12.75">
      <c r="A149" s="107" t="s">
        <v>15</v>
      </c>
      <c r="B149" s="107">
        <v>1</v>
      </c>
      <c r="C149" s="106" t="s">
        <v>16</v>
      </c>
      <c r="D149" s="64" t="s">
        <v>509</v>
      </c>
      <c r="F149" s="106" t="s">
        <v>507</v>
      </c>
    </row>
    <row r="150" spans="1:6" ht="12.75">
      <c r="A150" s="111" t="s">
        <v>22</v>
      </c>
      <c r="B150" s="111">
        <v>3</v>
      </c>
      <c r="C150" s="112" t="s">
        <v>324</v>
      </c>
      <c r="D150" s="64" t="s">
        <v>509</v>
      </c>
      <c r="E150" s="112" t="s">
        <v>263</v>
      </c>
      <c r="F150" s="112" t="s">
        <v>507</v>
      </c>
    </row>
    <row r="151" spans="1:6" ht="12.75">
      <c r="A151" s="111" t="s">
        <v>22</v>
      </c>
      <c r="B151" s="111">
        <v>1</v>
      </c>
      <c r="C151" s="112" t="s">
        <v>25</v>
      </c>
      <c r="D151" s="64" t="s">
        <v>524</v>
      </c>
      <c r="E151" s="112" t="s">
        <v>263</v>
      </c>
      <c r="F151" s="112" t="s">
        <v>519</v>
      </c>
    </row>
    <row r="152" spans="1:6" ht="12.75">
      <c r="A152" s="107" t="s">
        <v>13</v>
      </c>
      <c r="B152" s="107">
        <v>1</v>
      </c>
      <c r="C152" s="106" t="s">
        <v>14</v>
      </c>
      <c r="D152" s="64" t="s">
        <v>402</v>
      </c>
      <c r="F152" s="106" t="s">
        <v>388</v>
      </c>
    </row>
    <row r="153" spans="1:6" ht="12.75">
      <c r="A153" s="107" t="s">
        <v>15</v>
      </c>
      <c r="B153" s="107">
        <v>1</v>
      </c>
      <c r="C153" s="106" t="s">
        <v>16</v>
      </c>
      <c r="D153" s="64" t="s">
        <v>403</v>
      </c>
      <c r="F153" s="106" t="s">
        <v>388</v>
      </c>
    </row>
    <row r="154" spans="1:6" ht="12.75">
      <c r="A154" s="107" t="s">
        <v>13</v>
      </c>
      <c r="B154" s="107">
        <v>3</v>
      </c>
      <c r="C154" s="106" t="s">
        <v>14</v>
      </c>
      <c r="D154" s="64" t="s">
        <v>494</v>
      </c>
      <c r="F154" s="106" t="s">
        <v>488</v>
      </c>
    </row>
    <row r="155" spans="1:6" ht="12.75">
      <c r="A155" s="107" t="s">
        <v>13</v>
      </c>
      <c r="B155" s="107">
        <v>1</v>
      </c>
      <c r="C155" s="106" t="s">
        <v>14</v>
      </c>
      <c r="D155" s="64" t="s">
        <v>540</v>
      </c>
      <c r="F155" s="106" t="s">
        <v>537</v>
      </c>
    </row>
    <row r="156" spans="1:6" ht="12.75">
      <c r="A156" s="113" t="s">
        <v>15</v>
      </c>
      <c r="B156" s="113">
        <v>1</v>
      </c>
      <c r="C156" s="114" t="s">
        <v>16</v>
      </c>
      <c r="D156" s="64" t="s">
        <v>406</v>
      </c>
      <c r="E156" s="114" t="s">
        <v>287</v>
      </c>
      <c r="F156" s="114" t="s">
        <v>429</v>
      </c>
    </row>
    <row r="157" spans="1:6" ht="12.75">
      <c r="A157" s="107" t="s">
        <v>17</v>
      </c>
      <c r="B157" s="107">
        <v>2</v>
      </c>
      <c r="C157" s="106" t="s">
        <v>18</v>
      </c>
      <c r="D157" s="64" t="s">
        <v>406</v>
      </c>
      <c r="F157" s="106" t="s">
        <v>388</v>
      </c>
    </row>
    <row r="158" spans="1:6" ht="12.75">
      <c r="A158" s="113" t="s">
        <v>17</v>
      </c>
      <c r="B158" s="113">
        <v>2</v>
      </c>
      <c r="C158" s="114" t="s">
        <v>18</v>
      </c>
      <c r="D158" s="64" t="s">
        <v>406</v>
      </c>
      <c r="E158" s="114" t="s">
        <v>287</v>
      </c>
      <c r="F158" s="114" t="s">
        <v>429</v>
      </c>
    </row>
    <row r="159" spans="1:6" ht="12.75">
      <c r="A159" s="117" t="s">
        <v>17</v>
      </c>
      <c r="B159" s="117">
        <v>2</v>
      </c>
      <c r="C159" s="118" t="s">
        <v>18</v>
      </c>
      <c r="D159" s="64" t="s">
        <v>406</v>
      </c>
      <c r="E159" s="118" t="s">
        <v>298</v>
      </c>
      <c r="F159" s="118" t="s">
        <v>429</v>
      </c>
    </row>
    <row r="160" spans="1:6" ht="12.75">
      <c r="A160" s="107" t="s">
        <v>17</v>
      </c>
      <c r="B160" s="107">
        <v>5</v>
      </c>
      <c r="C160" s="106" t="s">
        <v>18</v>
      </c>
      <c r="D160" s="64" t="s">
        <v>406</v>
      </c>
      <c r="F160" s="106" t="s">
        <v>429</v>
      </c>
    </row>
    <row r="161" spans="1:6" ht="12.75">
      <c r="A161" s="113" t="s">
        <v>15</v>
      </c>
      <c r="B161" s="113">
        <v>2</v>
      </c>
      <c r="C161" s="114" t="s">
        <v>16</v>
      </c>
      <c r="D161" s="64" t="s">
        <v>272</v>
      </c>
      <c r="E161" s="114" t="s">
        <v>261</v>
      </c>
      <c r="F161" s="114" t="s">
        <v>388</v>
      </c>
    </row>
    <row r="162" spans="1:6" ht="12.75">
      <c r="A162" s="117" t="s">
        <v>15</v>
      </c>
      <c r="B162" s="117">
        <v>2</v>
      </c>
      <c r="C162" s="118" t="s">
        <v>16</v>
      </c>
      <c r="D162" s="64" t="s">
        <v>272</v>
      </c>
      <c r="E162" s="118" t="s">
        <v>298</v>
      </c>
      <c r="F162" s="118" t="s">
        <v>388</v>
      </c>
    </row>
    <row r="163" spans="1:6" ht="12.75">
      <c r="A163" s="113" t="s">
        <v>15</v>
      </c>
      <c r="B163" s="113">
        <v>1</v>
      </c>
      <c r="C163" s="114" t="s">
        <v>16</v>
      </c>
      <c r="D163" s="64" t="s">
        <v>272</v>
      </c>
      <c r="E163" s="114" t="s">
        <v>261</v>
      </c>
      <c r="F163" s="114" t="s">
        <v>429</v>
      </c>
    </row>
    <row r="164" spans="1:6" ht="12.75">
      <c r="A164" s="107" t="s">
        <v>15</v>
      </c>
      <c r="B164" s="107">
        <v>1</v>
      </c>
      <c r="C164" s="106" t="s">
        <v>16</v>
      </c>
      <c r="D164" s="64" t="s">
        <v>272</v>
      </c>
      <c r="F164" s="106" t="s">
        <v>429</v>
      </c>
    </row>
    <row r="165" spans="1:6" ht="12.75">
      <c r="A165" s="111" t="s">
        <v>17</v>
      </c>
      <c r="B165" s="111">
        <v>1</v>
      </c>
      <c r="C165" s="112" t="s">
        <v>18</v>
      </c>
      <c r="D165" s="64" t="s">
        <v>272</v>
      </c>
      <c r="E165" s="112" t="s">
        <v>263</v>
      </c>
      <c r="F165" s="112" t="s">
        <v>1</v>
      </c>
    </row>
    <row r="166" spans="1:6" ht="12.75">
      <c r="A166" s="113" t="s">
        <v>17</v>
      </c>
      <c r="B166" s="113">
        <v>1</v>
      </c>
      <c r="C166" s="114" t="s">
        <v>18</v>
      </c>
      <c r="D166" s="64" t="s">
        <v>272</v>
      </c>
      <c r="E166" s="114" t="s">
        <v>261</v>
      </c>
      <c r="F166" s="114" t="s">
        <v>388</v>
      </c>
    </row>
    <row r="167" spans="1:6" ht="12.75">
      <c r="A167" s="117" t="s">
        <v>17</v>
      </c>
      <c r="B167" s="117">
        <v>4</v>
      </c>
      <c r="C167" s="118" t="s">
        <v>18</v>
      </c>
      <c r="D167" s="64" t="s">
        <v>272</v>
      </c>
      <c r="E167" s="118" t="s">
        <v>298</v>
      </c>
      <c r="F167" s="118" t="s">
        <v>388</v>
      </c>
    </row>
    <row r="168" spans="1:6" ht="12.75">
      <c r="A168" s="107" t="s">
        <v>17</v>
      </c>
      <c r="B168" s="107">
        <v>12</v>
      </c>
      <c r="C168" s="106" t="s">
        <v>18</v>
      </c>
      <c r="D168" s="64" t="s">
        <v>272</v>
      </c>
      <c r="F168" s="106" t="s">
        <v>388</v>
      </c>
    </row>
    <row r="169" spans="1:6" ht="12.75">
      <c r="A169" s="113" t="s">
        <v>17</v>
      </c>
      <c r="B169" s="113">
        <v>1</v>
      </c>
      <c r="C169" s="114" t="s">
        <v>18</v>
      </c>
      <c r="D169" s="64" t="s">
        <v>272</v>
      </c>
      <c r="E169" s="114" t="s">
        <v>261</v>
      </c>
      <c r="F169" s="114" t="s">
        <v>429</v>
      </c>
    </row>
    <row r="170" spans="1:6" ht="12.75">
      <c r="A170" s="113" t="s">
        <v>17</v>
      </c>
      <c r="B170" s="113">
        <v>1</v>
      </c>
      <c r="C170" s="114" t="s">
        <v>18</v>
      </c>
      <c r="D170" s="64" t="s">
        <v>272</v>
      </c>
      <c r="E170" s="114" t="s">
        <v>287</v>
      </c>
      <c r="F170" s="114" t="s">
        <v>429</v>
      </c>
    </row>
    <row r="171" spans="1:6" ht="12.75">
      <c r="A171" s="117" t="s">
        <v>17</v>
      </c>
      <c r="B171" s="117">
        <v>2</v>
      </c>
      <c r="C171" s="118" t="s">
        <v>18</v>
      </c>
      <c r="D171" s="64" t="s">
        <v>272</v>
      </c>
      <c r="E171" s="118" t="s">
        <v>298</v>
      </c>
      <c r="F171" s="118" t="s">
        <v>429</v>
      </c>
    </row>
    <row r="172" spans="1:6" ht="12.75">
      <c r="A172" s="107" t="s">
        <v>17</v>
      </c>
      <c r="B172" s="107">
        <v>7</v>
      </c>
      <c r="C172" s="106" t="s">
        <v>18</v>
      </c>
      <c r="D172" s="64" t="s">
        <v>272</v>
      </c>
      <c r="F172" s="106" t="s">
        <v>429</v>
      </c>
    </row>
    <row r="173" spans="1:6" ht="12.75">
      <c r="A173" s="107" t="s">
        <v>11</v>
      </c>
      <c r="B173" s="107">
        <v>1</v>
      </c>
      <c r="C173" s="106" t="s">
        <v>12</v>
      </c>
      <c r="D173" s="64" t="s">
        <v>398</v>
      </c>
      <c r="F173" s="106" t="s">
        <v>388</v>
      </c>
    </row>
    <row r="174" spans="1:6" ht="12.75">
      <c r="A174" s="107" t="s">
        <v>11</v>
      </c>
      <c r="B174" s="107">
        <v>1</v>
      </c>
      <c r="C174" s="106" t="s">
        <v>300</v>
      </c>
      <c r="D174" s="64" t="s">
        <v>381</v>
      </c>
      <c r="F174" s="106" t="s">
        <v>458</v>
      </c>
    </row>
    <row r="175" spans="1:6" ht="12.75">
      <c r="A175" s="113" t="s">
        <v>31</v>
      </c>
      <c r="B175" s="113">
        <v>1</v>
      </c>
      <c r="C175" s="114" t="s">
        <v>300</v>
      </c>
      <c r="D175" s="64" t="s">
        <v>381</v>
      </c>
      <c r="E175" s="114" t="s">
        <v>261</v>
      </c>
      <c r="F175" s="114" t="s">
        <v>352</v>
      </c>
    </row>
    <row r="176" spans="1:6" ht="12.75">
      <c r="A176" s="107" t="s">
        <v>31</v>
      </c>
      <c r="B176" s="107">
        <v>1</v>
      </c>
      <c r="C176" s="106" t="s">
        <v>300</v>
      </c>
      <c r="D176" s="64" t="s">
        <v>381</v>
      </c>
      <c r="F176" s="106" t="s">
        <v>519</v>
      </c>
    </row>
    <row r="177" spans="1:6" ht="12.75">
      <c r="A177" s="107" t="s">
        <v>31</v>
      </c>
      <c r="B177" s="107">
        <v>1</v>
      </c>
      <c r="C177" s="106" t="s">
        <v>300</v>
      </c>
      <c r="D177" s="64" t="s">
        <v>381</v>
      </c>
      <c r="F177" s="106" t="s">
        <v>537</v>
      </c>
    </row>
    <row r="178" spans="1:6" ht="12.75">
      <c r="A178" s="111" t="s">
        <v>31</v>
      </c>
      <c r="B178" s="111">
        <v>1</v>
      </c>
      <c r="C178" s="112" t="s">
        <v>12</v>
      </c>
      <c r="D178" s="64" t="s">
        <v>516</v>
      </c>
      <c r="E178" s="112" t="s">
        <v>263</v>
      </c>
      <c r="F178" s="112" t="s">
        <v>507</v>
      </c>
    </row>
    <row r="179" spans="1:6" ht="12.75">
      <c r="A179" s="113" t="s">
        <v>22</v>
      </c>
      <c r="B179" s="113">
        <v>1</v>
      </c>
      <c r="C179" s="114" t="s">
        <v>324</v>
      </c>
      <c r="D179" s="64" t="s">
        <v>513</v>
      </c>
      <c r="E179" s="114" t="s">
        <v>261</v>
      </c>
      <c r="F179" s="114" t="s">
        <v>507</v>
      </c>
    </row>
    <row r="180" spans="1:6" ht="12.75">
      <c r="A180" s="113" t="s">
        <v>22</v>
      </c>
      <c r="B180" s="113">
        <v>1</v>
      </c>
      <c r="C180" s="114" t="s">
        <v>26</v>
      </c>
      <c r="D180" s="64" t="s">
        <v>513</v>
      </c>
      <c r="E180" s="114" t="s">
        <v>261</v>
      </c>
      <c r="F180" s="114" t="s">
        <v>507</v>
      </c>
    </row>
    <row r="181" spans="1:6" ht="12.75">
      <c r="A181" s="111" t="s">
        <v>17</v>
      </c>
      <c r="B181" s="111">
        <v>1</v>
      </c>
      <c r="C181" s="112" t="s">
        <v>18</v>
      </c>
      <c r="D181" s="64" t="s">
        <v>273</v>
      </c>
      <c r="E181" s="112" t="s">
        <v>263</v>
      </c>
      <c r="F181" s="112" t="s">
        <v>1</v>
      </c>
    </row>
    <row r="182" spans="1:6" ht="12.75">
      <c r="A182" s="115" t="s">
        <v>22</v>
      </c>
      <c r="B182" s="115">
        <v>1</v>
      </c>
      <c r="C182" s="116" t="s">
        <v>28</v>
      </c>
      <c r="D182" s="64" t="s">
        <v>505</v>
      </c>
      <c r="E182" s="116" t="s">
        <v>308</v>
      </c>
      <c r="F182" s="116" t="s">
        <v>488</v>
      </c>
    </row>
    <row r="183" spans="1:6" ht="12.75">
      <c r="A183" s="111" t="s">
        <v>17</v>
      </c>
      <c r="B183" s="111">
        <v>1</v>
      </c>
      <c r="C183" s="112" t="s">
        <v>18</v>
      </c>
      <c r="D183" s="64" t="s">
        <v>521</v>
      </c>
      <c r="E183" s="112" t="s">
        <v>263</v>
      </c>
      <c r="F183" s="112" t="s">
        <v>519</v>
      </c>
    </row>
    <row r="184" spans="1:6" ht="12.75">
      <c r="A184" s="113" t="s">
        <v>15</v>
      </c>
      <c r="B184" s="113">
        <v>4</v>
      </c>
      <c r="C184" s="114" t="s">
        <v>16</v>
      </c>
      <c r="D184" s="64" t="s">
        <v>274</v>
      </c>
      <c r="E184" s="114" t="s">
        <v>261</v>
      </c>
      <c r="F184" s="114" t="s">
        <v>311</v>
      </c>
    </row>
    <row r="185" spans="1:6" ht="12.75">
      <c r="A185" s="107" t="s">
        <v>15</v>
      </c>
      <c r="B185" s="107">
        <v>1</v>
      </c>
      <c r="C185" s="106" t="s">
        <v>16</v>
      </c>
      <c r="D185" s="64" t="s">
        <v>274</v>
      </c>
      <c r="F185" s="106" t="s">
        <v>458</v>
      </c>
    </row>
    <row r="186" spans="1:6" ht="12.75">
      <c r="A186" s="111" t="s">
        <v>15</v>
      </c>
      <c r="B186" s="111">
        <v>1</v>
      </c>
      <c r="C186" s="112" t="s">
        <v>16</v>
      </c>
      <c r="D186" s="64" t="s">
        <v>274</v>
      </c>
      <c r="E186" s="112" t="s">
        <v>263</v>
      </c>
      <c r="F186" s="112" t="s">
        <v>488</v>
      </c>
    </row>
    <row r="187" spans="1:6" ht="12.75">
      <c r="A187" s="111" t="s">
        <v>17</v>
      </c>
      <c r="B187" s="111">
        <v>1</v>
      </c>
      <c r="C187" s="112" t="s">
        <v>18</v>
      </c>
      <c r="D187" s="64" t="s">
        <v>274</v>
      </c>
      <c r="E187" s="112" t="s">
        <v>263</v>
      </c>
      <c r="F187" s="112" t="s">
        <v>1</v>
      </c>
    </row>
    <row r="188" spans="1:6" ht="12.75">
      <c r="A188" s="111" t="s">
        <v>17</v>
      </c>
      <c r="B188" s="111">
        <v>6</v>
      </c>
      <c r="C188" s="112" t="s">
        <v>18</v>
      </c>
      <c r="D188" s="64" t="s">
        <v>274</v>
      </c>
      <c r="E188" s="112" t="s">
        <v>263</v>
      </c>
      <c r="F188" s="112" t="s">
        <v>311</v>
      </c>
    </row>
    <row r="189" spans="1:6" ht="12.75">
      <c r="A189" s="113" t="s">
        <v>17</v>
      </c>
      <c r="B189" s="113">
        <v>11</v>
      </c>
      <c r="C189" s="114" t="s">
        <v>18</v>
      </c>
      <c r="D189" s="64" t="s">
        <v>274</v>
      </c>
      <c r="E189" s="114" t="s">
        <v>261</v>
      </c>
      <c r="F189" s="114" t="s">
        <v>311</v>
      </c>
    </row>
    <row r="190" spans="1:6" ht="12.75">
      <c r="A190" s="117" t="s">
        <v>17</v>
      </c>
      <c r="B190" s="117">
        <v>8</v>
      </c>
      <c r="C190" s="118" t="s">
        <v>18</v>
      </c>
      <c r="D190" s="64" t="s">
        <v>274</v>
      </c>
      <c r="E190" s="118" t="s">
        <v>298</v>
      </c>
      <c r="F190" s="118" t="s">
        <v>311</v>
      </c>
    </row>
    <row r="191" spans="1:6" ht="12.75">
      <c r="A191" s="111" t="s">
        <v>17</v>
      </c>
      <c r="B191" s="111">
        <v>1</v>
      </c>
      <c r="C191" s="112" t="s">
        <v>18</v>
      </c>
      <c r="D191" s="64" t="s">
        <v>274</v>
      </c>
      <c r="E191" s="112" t="s">
        <v>263</v>
      </c>
      <c r="F191" s="112" t="s">
        <v>352</v>
      </c>
    </row>
    <row r="192" spans="1:6" ht="12.75">
      <c r="A192" s="113" t="s">
        <v>17</v>
      </c>
      <c r="B192" s="113">
        <v>1</v>
      </c>
      <c r="C192" s="114" t="s">
        <v>18</v>
      </c>
      <c r="D192" s="64" t="s">
        <v>274</v>
      </c>
      <c r="E192" s="114" t="s">
        <v>261</v>
      </c>
      <c r="F192" s="114" t="s">
        <v>352</v>
      </c>
    </row>
    <row r="193" spans="1:6" ht="12.75">
      <c r="A193" s="107" t="s">
        <v>17</v>
      </c>
      <c r="B193" s="107">
        <v>1</v>
      </c>
      <c r="C193" s="106" t="s">
        <v>18</v>
      </c>
      <c r="D193" s="64" t="s">
        <v>274</v>
      </c>
      <c r="F193" s="106" t="s">
        <v>388</v>
      </c>
    </row>
    <row r="194" spans="1:6" ht="12.75">
      <c r="A194" s="107" t="s">
        <v>17</v>
      </c>
      <c r="B194" s="107">
        <v>1</v>
      </c>
      <c r="C194" s="106" t="s">
        <v>18</v>
      </c>
      <c r="D194" s="64" t="s">
        <v>274</v>
      </c>
      <c r="F194" s="106" t="s">
        <v>429</v>
      </c>
    </row>
    <row r="195" spans="1:6" ht="12.75">
      <c r="A195" s="111" t="s">
        <v>11</v>
      </c>
      <c r="B195" s="111">
        <v>1</v>
      </c>
      <c r="C195" s="112" t="s">
        <v>12</v>
      </c>
      <c r="D195" s="64" t="s">
        <v>359</v>
      </c>
      <c r="E195" s="112" t="s">
        <v>263</v>
      </c>
      <c r="F195" s="112" t="s">
        <v>352</v>
      </c>
    </row>
    <row r="196" spans="1:6" ht="12.75">
      <c r="A196" s="42" t="s">
        <v>31</v>
      </c>
      <c r="B196" s="42">
        <v>1</v>
      </c>
      <c r="C196" s="108" t="s">
        <v>382</v>
      </c>
      <c r="D196" s="64" t="s">
        <v>383</v>
      </c>
      <c r="E196" s="108" t="s">
        <v>282</v>
      </c>
      <c r="F196" s="108" t="s">
        <v>352</v>
      </c>
    </row>
    <row r="197" spans="1:6" ht="12.75">
      <c r="A197" s="111" t="s">
        <v>13</v>
      </c>
      <c r="B197" s="111">
        <v>2</v>
      </c>
      <c r="C197" s="112" t="s">
        <v>14</v>
      </c>
      <c r="D197" s="64" t="s">
        <v>363</v>
      </c>
      <c r="E197" s="112" t="s">
        <v>263</v>
      </c>
      <c r="F197" s="112" t="s">
        <v>352</v>
      </c>
    </row>
    <row r="198" spans="1:6" ht="12.75">
      <c r="A198" s="107" t="s">
        <v>11</v>
      </c>
      <c r="B198" s="107">
        <v>1</v>
      </c>
      <c r="C198" s="106" t="s">
        <v>12</v>
      </c>
      <c r="D198" s="64" t="s">
        <v>465</v>
      </c>
      <c r="F198" s="106" t="s">
        <v>458</v>
      </c>
    </row>
    <row r="199" spans="1:6" ht="12.75">
      <c r="A199" s="42" t="s">
        <v>22</v>
      </c>
      <c r="B199" s="42">
        <v>2</v>
      </c>
      <c r="C199" s="108" t="s">
        <v>26</v>
      </c>
      <c r="D199" s="64" t="s">
        <v>528</v>
      </c>
      <c r="E199" s="108" t="s">
        <v>282</v>
      </c>
      <c r="F199" s="108" t="s">
        <v>519</v>
      </c>
    </row>
    <row r="200" spans="1:6" ht="12.75">
      <c r="A200" s="113" t="s">
        <v>22</v>
      </c>
      <c r="B200" s="113">
        <v>2</v>
      </c>
      <c r="C200" s="114" t="s">
        <v>26</v>
      </c>
      <c r="D200" s="64" t="s">
        <v>450</v>
      </c>
      <c r="E200" s="114" t="s">
        <v>261</v>
      </c>
      <c r="F200" s="114" t="s">
        <v>429</v>
      </c>
    </row>
    <row r="201" spans="1:6" ht="12.75">
      <c r="A201" s="117" t="s">
        <v>22</v>
      </c>
      <c r="B201" s="117">
        <v>1</v>
      </c>
      <c r="C201" s="118" t="s">
        <v>26</v>
      </c>
      <c r="D201" s="64" t="s">
        <v>422</v>
      </c>
      <c r="E201" s="118" t="s">
        <v>298</v>
      </c>
      <c r="F201" s="118" t="s">
        <v>388</v>
      </c>
    </row>
    <row r="202" spans="1:6" ht="12.75">
      <c r="A202" s="113" t="s">
        <v>22</v>
      </c>
      <c r="B202" s="113">
        <v>1</v>
      </c>
      <c r="C202" s="114" t="s">
        <v>25</v>
      </c>
      <c r="D202" s="64" t="s">
        <v>422</v>
      </c>
      <c r="E202" s="114" t="s">
        <v>261</v>
      </c>
      <c r="F202" s="114" t="s">
        <v>429</v>
      </c>
    </row>
    <row r="203" spans="1:6" ht="12.75">
      <c r="A203" s="107" t="s">
        <v>22</v>
      </c>
      <c r="B203" s="107">
        <v>1</v>
      </c>
      <c r="C203" s="106" t="s">
        <v>25</v>
      </c>
      <c r="D203" s="64" t="s">
        <v>411</v>
      </c>
      <c r="F203" s="106" t="s">
        <v>388</v>
      </c>
    </row>
    <row r="204" spans="1:6" ht="12.75">
      <c r="A204" s="113" t="s">
        <v>22</v>
      </c>
      <c r="B204" s="113">
        <v>2</v>
      </c>
      <c r="C204" s="114" t="s">
        <v>26</v>
      </c>
      <c r="D204" s="64" t="s">
        <v>411</v>
      </c>
      <c r="E204" s="114" t="s">
        <v>261</v>
      </c>
      <c r="F204" s="114" t="s">
        <v>458</v>
      </c>
    </row>
    <row r="205" spans="1:6" ht="12.75">
      <c r="A205" s="42" t="s">
        <v>22</v>
      </c>
      <c r="B205" s="42">
        <v>1</v>
      </c>
      <c r="C205" s="108" t="s">
        <v>26</v>
      </c>
      <c r="D205" s="64" t="s">
        <v>332</v>
      </c>
      <c r="E205" s="108" t="s">
        <v>282</v>
      </c>
      <c r="F205" s="108" t="s">
        <v>311</v>
      </c>
    </row>
    <row r="206" spans="1:6" ht="12.75">
      <c r="A206" s="115" t="s">
        <v>19</v>
      </c>
      <c r="B206" s="115">
        <v>1</v>
      </c>
      <c r="C206" s="116" t="s">
        <v>20</v>
      </c>
      <c r="D206" s="64" t="s">
        <v>542</v>
      </c>
      <c r="E206" s="116" t="s">
        <v>308</v>
      </c>
      <c r="F206" s="116" t="s">
        <v>537</v>
      </c>
    </row>
    <row r="207" spans="1:6" ht="12.75">
      <c r="A207" s="113" t="s">
        <v>486</v>
      </c>
      <c r="B207" s="113">
        <v>1</v>
      </c>
      <c r="C207" s="114" t="s">
        <v>224</v>
      </c>
      <c r="D207" s="64" t="s">
        <v>284</v>
      </c>
      <c r="E207" s="114" t="s">
        <v>261</v>
      </c>
      <c r="F207" s="114" t="s">
        <v>458</v>
      </c>
    </row>
    <row r="208" spans="1:6" ht="12.75">
      <c r="A208" s="113" t="s">
        <v>22</v>
      </c>
      <c r="B208" s="113">
        <v>1</v>
      </c>
      <c r="C208" s="114" t="s">
        <v>26</v>
      </c>
      <c r="D208" s="64" t="s">
        <v>418</v>
      </c>
      <c r="E208" s="114" t="s">
        <v>261</v>
      </c>
      <c r="F208" s="114" t="s">
        <v>388</v>
      </c>
    </row>
    <row r="209" spans="1:6" ht="12.75">
      <c r="A209" s="111" t="s">
        <v>22</v>
      </c>
      <c r="B209" s="111">
        <v>1</v>
      </c>
      <c r="C209" s="112" t="s">
        <v>324</v>
      </c>
      <c r="D209" s="64" t="s">
        <v>511</v>
      </c>
      <c r="E209" s="112" t="s">
        <v>263</v>
      </c>
      <c r="F209" s="112" t="s">
        <v>507</v>
      </c>
    </row>
    <row r="210" spans="1:6" ht="12.75">
      <c r="A210" s="113" t="s">
        <v>11</v>
      </c>
      <c r="B210" s="113">
        <v>1</v>
      </c>
      <c r="C210" s="114" t="s">
        <v>12</v>
      </c>
      <c r="D210" s="64" t="s">
        <v>361</v>
      </c>
      <c r="E210" s="114" t="s">
        <v>287</v>
      </c>
      <c r="F210" s="114" t="s">
        <v>352</v>
      </c>
    </row>
    <row r="211" spans="1:6" ht="12.75">
      <c r="A211" s="107" t="s">
        <v>11</v>
      </c>
      <c r="B211" s="107">
        <v>1</v>
      </c>
      <c r="C211" s="106" t="s">
        <v>12</v>
      </c>
      <c r="D211" s="64" t="s">
        <v>361</v>
      </c>
      <c r="F211" s="106" t="s">
        <v>458</v>
      </c>
    </row>
    <row r="212" spans="1:6" ht="12.75">
      <c r="A212" s="107" t="s">
        <v>11</v>
      </c>
      <c r="B212" s="107">
        <v>1</v>
      </c>
      <c r="C212" s="106" t="s">
        <v>12</v>
      </c>
      <c r="D212" s="64" t="s">
        <v>361</v>
      </c>
      <c r="F212" s="106" t="s">
        <v>488</v>
      </c>
    </row>
    <row r="213" spans="1:6" ht="12.75">
      <c r="A213" s="113" t="s">
        <v>22</v>
      </c>
      <c r="B213" s="113">
        <v>1</v>
      </c>
      <c r="C213" s="114" t="s">
        <v>28</v>
      </c>
      <c r="D213" s="64" t="s">
        <v>341</v>
      </c>
      <c r="E213" s="114" t="s">
        <v>261</v>
      </c>
      <c r="F213" s="114" t="s">
        <v>311</v>
      </c>
    </row>
    <row r="214" spans="1:6" ht="12.75">
      <c r="A214" s="109" t="s">
        <v>31</v>
      </c>
      <c r="B214" s="109">
        <v>1</v>
      </c>
      <c r="C214" s="110" t="s">
        <v>302</v>
      </c>
      <c r="D214" s="64" t="s">
        <v>304</v>
      </c>
      <c r="E214" s="110" t="s">
        <v>305</v>
      </c>
      <c r="F214" s="110" t="s">
        <v>1</v>
      </c>
    </row>
    <row r="215" spans="1:6" ht="12.75">
      <c r="A215" s="42" t="s">
        <v>22</v>
      </c>
      <c r="B215" s="42">
        <v>1</v>
      </c>
      <c r="C215" s="108" t="s">
        <v>26</v>
      </c>
      <c r="D215" s="64" t="s">
        <v>476</v>
      </c>
      <c r="E215" s="108" t="s">
        <v>282</v>
      </c>
      <c r="F215" s="108" t="s">
        <v>458</v>
      </c>
    </row>
    <row r="216" spans="1:6" ht="12.75">
      <c r="A216" s="111" t="s">
        <v>15</v>
      </c>
      <c r="B216" s="111">
        <v>1</v>
      </c>
      <c r="C216" s="112" t="s">
        <v>16</v>
      </c>
      <c r="D216" s="64" t="s">
        <v>364</v>
      </c>
      <c r="E216" s="112" t="s">
        <v>263</v>
      </c>
      <c r="F216" s="112" t="s">
        <v>352</v>
      </c>
    </row>
    <row r="217" spans="1:6" ht="12.75">
      <c r="A217" s="111" t="s">
        <v>22</v>
      </c>
      <c r="B217" s="111">
        <v>1</v>
      </c>
      <c r="C217" s="112" t="s">
        <v>324</v>
      </c>
      <c r="D217" s="64" t="s">
        <v>364</v>
      </c>
      <c r="E217" s="112" t="s">
        <v>263</v>
      </c>
      <c r="F217" s="112" t="s">
        <v>429</v>
      </c>
    </row>
    <row r="218" spans="1:6" ht="12.75">
      <c r="A218" s="111" t="s">
        <v>22</v>
      </c>
      <c r="B218" s="111">
        <v>1</v>
      </c>
      <c r="C218" s="112" t="s">
        <v>324</v>
      </c>
      <c r="D218" s="64" t="s">
        <v>364</v>
      </c>
      <c r="E218" s="112" t="s">
        <v>263</v>
      </c>
      <c r="F218" s="112" t="s">
        <v>458</v>
      </c>
    </row>
    <row r="219" spans="1:6" ht="12.75">
      <c r="A219" s="113" t="s">
        <v>22</v>
      </c>
      <c r="B219" s="113">
        <v>1</v>
      </c>
      <c r="C219" s="114" t="s">
        <v>26</v>
      </c>
      <c r="D219" s="64" t="s">
        <v>530</v>
      </c>
      <c r="E219" s="114" t="s">
        <v>261</v>
      </c>
      <c r="F219" s="114" t="s">
        <v>519</v>
      </c>
    </row>
    <row r="220" spans="1:6" ht="12.75">
      <c r="A220" s="113" t="s">
        <v>22</v>
      </c>
      <c r="B220" s="113">
        <v>1</v>
      </c>
      <c r="C220" s="114" t="s">
        <v>28</v>
      </c>
      <c r="D220" s="64" t="s">
        <v>530</v>
      </c>
      <c r="E220" s="114" t="s">
        <v>261</v>
      </c>
      <c r="F220" s="114" t="s">
        <v>519</v>
      </c>
    </row>
    <row r="221" spans="1:6" ht="12.75">
      <c r="A221" s="113" t="s">
        <v>22</v>
      </c>
      <c r="B221" s="113">
        <v>1</v>
      </c>
      <c r="C221" s="114" t="s">
        <v>324</v>
      </c>
      <c r="D221" s="64" t="s">
        <v>410</v>
      </c>
      <c r="E221" s="114" t="s">
        <v>261</v>
      </c>
      <c r="F221" s="114" t="s">
        <v>388</v>
      </c>
    </row>
    <row r="222" spans="1:6" ht="12.75">
      <c r="A222" s="113" t="s">
        <v>22</v>
      </c>
      <c r="B222" s="113">
        <v>1</v>
      </c>
      <c r="C222" s="114" t="s">
        <v>28</v>
      </c>
      <c r="D222" s="64" t="s">
        <v>503</v>
      </c>
      <c r="E222" s="114" t="s">
        <v>261</v>
      </c>
      <c r="F222" s="114" t="s">
        <v>488</v>
      </c>
    </row>
    <row r="223" spans="1:6" ht="12.75">
      <c r="A223" s="111" t="s">
        <v>7</v>
      </c>
      <c r="B223" s="111">
        <v>1</v>
      </c>
      <c r="C223" s="112" t="s">
        <v>309</v>
      </c>
      <c r="D223" s="64" t="s">
        <v>310</v>
      </c>
      <c r="E223" s="112" t="s">
        <v>263</v>
      </c>
      <c r="F223" s="112" t="s">
        <v>311</v>
      </c>
    </row>
    <row r="224" spans="1:6" ht="12.75">
      <c r="A224" s="113" t="s">
        <v>7</v>
      </c>
      <c r="B224" s="113">
        <v>2</v>
      </c>
      <c r="C224" s="114" t="s">
        <v>309</v>
      </c>
      <c r="D224" s="64" t="s">
        <v>310</v>
      </c>
      <c r="E224" s="114" t="s">
        <v>261</v>
      </c>
      <c r="F224" s="114" t="s">
        <v>311</v>
      </c>
    </row>
    <row r="225" spans="1:6" ht="12.75">
      <c r="A225" s="111" t="s">
        <v>7</v>
      </c>
      <c r="B225" s="111">
        <v>1</v>
      </c>
      <c r="C225" s="112" t="s">
        <v>309</v>
      </c>
      <c r="D225" s="64" t="s">
        <v>310</v>
      </c>
      <c r="E225" s="112" t="s">
        <v>263</v>
      </c>
      <c r="F225" s="112" t="s">
        <v>352</v>
      </c>
    </row>
    <row r="226" spans="1:6" ht="12.75">
      <c r="A226" s="111" t="s">
        <v>7</v>
      </c>
      <c r="B226" s="111">
        <v>1</v>
      </c>
      <c r="C226" s="112" t="s">
        <v>353</v>
      </c>
      <c r="D226" s="64" t="s">
        <v>310</v>
      </c>
      <c r="E226" s="112" t="s">
        <v>263</v>
      </c>
      <c r="F226" s="112" t="s">
        <v>352</v>
      </c>
    </row>
    <row r="227" spans="1:6" ht="12.75">
      <c r="A227" s="107" t="s">
        <v>7</v>
      </c>
      <c r="B227" s="107">
        <v>1</v>
      </c>
      <c r="C227" s="106" t="s">
        <v>309</v>
      </c>
      <c r="D227" s="64" t="s">
        <v>310</v>
      </c>
      <c r="F227" s="106" t="s">
        <v>429</v>
      </c>
    </row>
    <row r="228" spans="1:6" ht="12.75">
      <c r="A228" s="107" t="s">
        <v>7</v>
      </c>
      <c r="B228" s="107">
        <v>1</v>
      </c>
      <c r="C228" s="106" t="s">
        <v>392</v>
      </c>
      <c r="D228" s="64" t="s">
        <v>310</v>
      </c>
      <c r="F228" s="106" t="s">
        <v>458</v>
      </c>
    </row>
    <row r="229" spans="1:6" ht="12.75">
      <c r="A229" s="113" t="s">
        <v>7</v>
      </c>
      <c r="B229" s="113">
        <v>2</v>
      </c>
      <c r="C229" s="114" t="s">
        <v>309</v>
      </c>
      <c r="D229" s="64" t="s">
        <v>310</v>
      </c>
      <c r="E229" s="114" t="s">
        <v>261</v>
      </c>
      <c r="F229" s="114" t="s">
        <v>488</v>
      </c>
    </row>
    <row r="230" spans="1:6" ht="12.75">
      <c r="A230" s="113" t="s">
        <v>7</v>
      </c>
      <c r="B230" s="113">
        <v>1</v>
      </c>
      <c r="C230" s="114" t="s">
        <v>309</v>
      </c>
      <c r="D230" s="64" t="s">
        <v>536</v>
      </c>
      <c r="E230" s="114" t="s">
        <v>261</v>
      </c>
      <c r="F230" s="114" t="s">
        <v>537</v>
      </c>
    </row>
    <row r="231" spans="1:6" ht="12.75">
      <c r="A231" s="107" t="s">
        <v>7</v>
      </c>
      <c r="B231" s="107">
        <v>1</v>
      </c>
      <c r="C231" s="106" t="s">
        <v>309</v>
      </c>
      <c r="D231" s="64" t="s">
        <v>536</v>
      </c>
      <c r="F231" s="106" t="s">
        <v>537</v>
      </c>
    </row>
    <row r="232" spans="1:6" ht="12.75">
      <c r="A232" s="42" t="s">
        <v>22</v>
      </c>
      <c r="B232" s="42">
        <v>1</v>
      </c>
      <c r="C232" s="108" t="s">
        <v>324</v>
      </c>
      <c r="D232" s="64" t="s">
        <v>543</v>
      </c>
      <c r="E232" s="108" t="s">
        <v>282</v>
      </c>
      <c r="F232" s="108" t="s">
        <v>537</v>
      </c>
    </row>
    <row r="233" spans="1:6" ht="12.75">
      <c r="A233" s="115" t="s">
        <v>22</v>
      </c>
      <c r="B233" s="115">
        <v>1</v>
      </c>
      <c r="C233" s="116" t="s">
        <v>25</v>
      </c>
      <c r="D233" s="64" t="s">
        <v>544</v>
      </c>
      <c r="E233" s="116" t="s">
        <v>308</v>
      </c>
      <c r="F233" s="116" t="s">
        <v>537</v>
      </c>
    </row>
    <row r="234" spans="1:6" ht="12.75">
      <c r="A234" s="111" t="s">
        <v>22</v>
      </c>
      <c r="B234" s="111">
        <v>2</v>
      </c>
      <c r="C234" s="112" t="s">
        <v>26</v>
      </c>
      <c r="D234" s="64" t="s">
        <v>477</v>
      </c>
      <c r="E234" s="112" t="s">
        <v>263</v>
      </c>
      <c r="F234" s="112" t="s">
        <v>458</v>
      </c>
    </row>
    <row r="235" spans="1:6" ht="12.75">
      <c r="A235" s="111" t="s">
        <v>22</v>
      </c>
      <c r="B235" s="111">
        <v>1</v>
      </c>
      <c r="C235" s="112" t="s">
        <v>26</v>
      </c>
      <c r="D235" s="64" t="s">
        <v>477</v>
      </c>
      <c r="E235" s="112" t="s">
        <v>263</v>
      </c>
      <c r="F235" s="112" t="s">
        <v>507</v>
      </c>
    </row>
    <row r="236" spans="1:6" ht="12.75">
      <c r="A236" s="111" t="s">
        <v>22</v>
      </c>
      <c r="B236" s="111">
        <v>1</v>
      </c>
      <c r="C236" s="112" t="s">
        <v>26</v>
      </c>
      <c r="D236" s="64" t="s">
        <v>478</v>
      </c>
      <c r="E236" s="112" t="s">
        <v>263</v>
      </c>
      <c r="F236" s="112" t="s">
        <v>458</v>
      </c>
    </row>
    <row r="237" spans="1:6" ht="12.75">
      <c r="A237" s="42" t="s">
        <v>22</v>
      </c>
      <c r="B237" s="42">
        <v>1</v>
      </c>
      <c r="C237" s="108" t="s">
        <v>26</v>
      </c>
      <c r="D237" s="64" t="s">
        <v>447</v>
      </c>
      <c r="E237" s="108" t="s">
        <v>282</v>
      </c>
      <c r="F237" s="108" t="s">
        <v>429</v>
      </c>
    </row>
    <row r="238" spans="1:6" ht="12.75">
      <c r="A238" s="111" t="s">
        <v>22</v>
      </c>
      <c r="B238" s="111">
        <v>1</v>
      </c>
      <c r="C238" s="112" t="s">
        <v>324</v>
      </c>
      <c r="D238" s="64" t="s">
        <v>367</v>
      </c>
      <c r="E238" s="112" t="s">
        <v>263</v>
      </c>
      <c r="F238" s="112" t="s">
        <v>352</v>
      </c>
    </row>
    <row r="239" spans="1:6" ht="12.75">
      <c r="A239" s="111" t="s">
        <v>22</v>
      </c>
      <c r="B239" s="111">
        <v>1</v>
      </c>
      <c r="C239" s="112" t="s">
        <v>324</v>
      </c>
      <c r="D239" s="64" t="s">
        <v>367</v>
      </c>
      <c r="E239" s="112" t="s">
        <v>263</v>
      </c>
      <c r="F239" s="112" t="s">
        <v>488</v>
      </c>
    </row>
    <row r="240" spans="1:6" ht="12.75">
      <c r="A240" s="111" t="s">
        <v>19</v>
      </c>
      <c r="B240" s="111">
        <v>1</v>
      </c>
      <c r="C240" s="112" t="s">
        <v>20</v>
      </c>
      <c r="D240" s="64" t="s">
        <v>444</v>
      </c>
      <c r="E240" s="112" t="s">
        <v>263</v>
      </c>
      <c r="F240" s="112" t="s">
        <v>429</v>
      </c>
    </row>
    <row r="241" spans="1:6" ht="12.75">
      <c r="A241" s="113" t="s">
        <v>31</v>
      </c>
      <c r="B241" s="113">
        <v>1</v>
      </c>
      <c r="C241" s="114" t="s">
        <v>302</v>
      </c>
      <c r="D241" s="64" t="s">
        <v>306</v>
      </c>
      <c r="E241" s="114" t="s">
        <v>261</v>
      </c>
      <c r="F241" s="114" t="s">
        <v>1</v>
      </c>
    </row>
    <row r="242" spans="1:6" ht="12.75">
      <c r="A242" s="107" t="s">
        <v>8</v>
      </c>
      <c r="B242" s="107">
        <v>1</v>
      </c>
      <c r="C242" s="106" t="s">
        <v>9</v>
      </c>
      <c r="D242" s="64" t="s">
        <v>393</v>
      </c>
      <c r="F242" s="106" t="s">
        <v>388</v>
      </c>
    </row>
    <row r="243" spans="1:6" ht="12.75">
      <c r="A243" s="111" t="s">
        <v>22</v>
      </c>
      <c r="B243" s="111">
        <v>1</v>
      </c>
      <c r="C243" s="112" t="s">
        <v>28</v>
      </c>
      <c r="D243" s="64" t="s">
        <v>348</v>
      </c>
      <c r="E243" s="112" t="s">
        <v>263</v>
      </c>
      <c r="F243" s="112" t="s">
        <v>388</v>
      </c>
    </row>
    <row r="244" spans="1:6" ht="12.75">
      <c r="A244" s="111" t="s">
        <v>31</v>
      </c>
      <c r="B244" s="111">
        <v>1</v>
      </c>
      <c r="C244" s="112" t="s">
        <v>347</v>
      </c>
      <c r="D244" s="64" t="s">
        <v>348</v>
      </c>
      <c r="E244" s="112" t="s">
        <v>263</v>
      </c>
      <c r="F244" s="112" t="s">
        <v>311</v>
      </c>
    </row>
    <row r="245" spans="1:6" ht="12.75">
      <c r="A245" s="111" t="s">
        <v>22</v>
      </c>
      <c r="B245" s="111">
        <v>1</v>
      </c>
      <c r="C245" s="112" t="s">
        <v>26</v>
      </c>
      <c r="D245" s="64" t="s">
        <v>416</v>
      </c>
      <c r="E245" s="112" t="s">
        <v>263</v>
      </c>
      <c r="F245" s="112" t="s">
        <v>388</v>
      </c>
    </row>
    <row r="246" spans="1:6" ht="12.75">
      <c r="A246" s="111" t="s">
        <v>22</v>
      </c>
      <c r="B246" s="111">
        <v>1</v>
      </c>
      <c r="C246" s="112" t="s">
        <v>26</v>
      </c>
      <c r="D246" s="64" t="s">
        <v>416</v>
      </c>
      <c r="E246" s="112" t="s">
        <v>263</v>
      </c>
      <c r="F246" s="112" t="s">
        <v>429</v>
      </c>
    </row>
    <row r="247" spans="1:6" ht="12.75">
      <c r="A247" s="111" t="s">
        <v>22</v>
      </c>
      <c r="B247" s="111">
        <v>1</v>
      </c>
      <c r="C247" s="112" t="s">
        <v>26</v>
      </c>
      <c r="D247" s="64" t="s">
        <v>416</v>
      </c>
      <c r="E247" s="112" t="s">
        <v>263</v>
      </c>
      <c r="F247" s="112" t="s">
        <v>458</v>
      </c>
    </row>
    <row r="248" spans="1:6" ht="12.75">
      <c r="A248" s="107" t="s">
        <v>31</v>
      </c>
      <c r="B248" s="107">
        <v>1</v>
      </c>
      <c r="C248" s="106" t="s">
        <v>302</v>
      </c>
      <c r="D248" s="64" t="s">
        <v>455</v>
      </c>
      <c r="F248" s="106" t="s">
        <v>429</v>
      </c>
    </row>
    <row r="249" spans="1:6" ht="12.75">
      <c r="A249" s="113" t="s">
        <v>31</v>
      </c>
      <c r="B249" s="113">
        <v>1</v>
      </c>
      <c r="C249" s="114" t="s">
        <v>12</v>
      </c>
      <c r="D249" s="64" t="s">
        <v>481</v>
      </c>
      <c r="E249" s="114" t="s">
        <v>261</v>
      </c>
      <c r="F249" s="114" t="s">
        <v>458</v>
      </c>
    </row>
    <row r="250" spans="1:6" ht="12.75">
      <c r="A250" s="107" t="s">
        <v>11</v>
      </c>
      <c r="B250" s="107">
        <v>1</v>
      </c>
      <c r="C250" s="106" t="s">
        <v>12</v>
      </c>
      <c r="D250" s="64" t="s">
        <v>491</v>
      </c>
      <c r="F250" s="106" t="s">
        <v>488</v>
      </c>
    </row>
    <row r="251" spans="1:6" ht="12.75">
      <c r="A251" s="42" t="s">
        <v>22</v>
      </c>
      <c r="B251" s="42">
        <v>1</v>
      </c>
      <c r="C251" s="108" t="s">
        <v>26</v>
      </c>
      <c r="D251" s="64" t="s">
        <v>500</v>
      </c>
      <c r="E251" s="108" t="s">
        <v>282</v>
      </c>
      <c r="F251" s="108" t="s">
        <v>488</v>
      </c>
    </row>
    <row r="252" spans="1:6" ht="12.75">
      <c r="A252" s="111" t="s">
        <v>7</v>
      </c>
      <c r="B252" s="111">
        <v>1</v>
      </c>
      <c r="C252" s="112" t="s">
        <v>392</v>
      </c>
      <c r="D252" s="64" t="s">
        <v>506</v>
      </c>
      <c r="E252" s="112" t="s">
        <v>263</v>
      </c>
      <c r="F252" s="112" t="s">
        <v>507</v>
      </c>
    </row>
    <row r="253" spans="1:6" ht="12.75">
      <c r="A253" s="107" t="s">
        <v>7</v>
      </c>
      <c r="B253" s="107">
        <v>1</v>
      </c>
      <c r="C253" s="106" t="s">
        <v>309</v>
      </c>
      <c r="D253" s="64" t="s">
        <v>506</v>
      </c>
      <c r="F253" s="106" t="s">
        <v>507</v>
      </c>
    </row>
    <row r="254" spans="1:6" ht="12.75">
      <c r="A254" s="42" t="s">
        <v>22</v>
      </c>
      <c r="B254" s="42">
        <v>1</v>
      </c>
      <c r="C254" s="108" t="s">
        <v>24</v>
      </c>
      <c r="D254" s="64" t="s">
        <v>330</v>
      </c>
      <c r="E254" s="108" t="s">
        <v>282</v>
      </c>
      <c r="F254" s="108" t="s">
        <v>311</v>
      </c>
    </row>
    <row r="255" spans="1:6" ht="12.75">
      <c r="A255" s="42" t="s">
        <v>22</v>
      </c>
      <c r="B255" s="42">
        <v>1</v>
      </c>
      <c r="C255" s="108" t="s">
        <v>26</v>
      </c>
      <c r="D255" s="64" t="s">
        <v>333</v>
      </c>
      <c r="E255" s="108" t="s">
        <v>282</v>
      </c>
      <c r="F255" s="108" t="s">
        <v>311</v>
      </c>
    </row>
    <row r="256" spans="1:6" ht="12.75">
      <c r="A256" s="42" t="s">
        <v>31</v>
      </c>
      <c r="B256" s="42">
        <v>1</v>
      </c>
      <c r="C256" s="108" t="s">
        <v>347</v>
      </c>
      <c r="D256" s="64" t="s">
        <v>533</v>
      </c>
      <c r="E256" s="108" t="s">
        <v>282</v>
      </c>
      <c r="F256" s="108" t="s">
        <v>519</v>
      </c>
    </row>
    <row r="257" spans="1:6" ht="12.75">
      <c r="A257" s="42" t="s">
        <v>29</v>
      </c>
      <c r="B257" s="42">
        <v>1</v>
      </c>
      <c r="C257" s="108" t="s">
        <v>190</v>
      </c>
      <c r="D257" s="64" t="s">
        <v>342</v>
      </c>
      <c r="E257" s="108" t="s">
        <v>282</v>
      </c>
      <c r="F257" s="108" t="s">
        <v>311</v>
      </c>
    </row>
    <row r="258" spans="1:6" ht="12.75">
      <c r="A258" s="111" t="s">
        <v>22</v>
      </c>
      <c r="B258" s="111">
        <v>2</v>
      </c>
      <c r="C258" s="112" t="s">
        <v>26</v>
      </c>
      <c r="D258" s="64" t="s">
        <v>417</v>
      </c>
      <c r="E258" s="112" t="s">
        <v>263</v>
      </c>
      <c r="F258" s="112" t="s">
        <v>388</v>
      </c>
    </row>
    <row r="259" spans="1:6" ht="12.75">
      <c r="A259" s="111" t="s">
        <v>22</v>
      </c>
      <c r="B259" s="111">
        <v>1</v>
      </c>
      <c r="C259" s="112" t="s">
        <v>26</v>
      </c>
      <c r="D259" s="64" t="s">
        <v>417</v>
      </c>
      <c r="E259" s="112" t="s">
        <v>263</v>
      </c>
      <c r="F259" s="112" t="s">
        <v>429</v>
      </c>
    </row>
    <row r="260" spans="1:6" ht="12.75">
      <c r="A260" s="111" t="s">
        <v>11</v>
      </c>
      <c r="B260" s="111">
        <v>1</v>
      </c>
      <c r="C260" s="112" t="s">
        <v>12</v>
      </c>
      <c r="D260" s="64" t="s">
        <v>467</v>
      </c>
      <c r="E260" s="112" t="s">
        <v>263</v>
      </c>
      <c r="F260" s="112" t="s">
        <v>458</v>
      </c>
    </row>
    <row r="261" spans="1:6" ht="12.75">
      <c r="A261" s="113" t="s">
        <v>11</v>
      </c>
      <c r="B261" s="113">
        <v>1</v>
      </c>
      <c r="C261" s="114" t="s">
        <v>12</v>
      </c>
      <c r="D261" s="64" t="s">
        <v>467</v>
      </c>
      <c r="E261" s="114" t="s">
        <v>287</v>
      </c>
      <c r="F261" s="114" t="s">
        <v>519</v>
      </c>
    </row>
    <row r="262" spans="1:6" ht="12.75">
      <c r="A262" s="107" t="s">
        <v>31</v>
      </c>
      <c r="B262" s="107">
        <v>1</v>
      </c>
      <c r="C262" s="106" t="s">
        <v>12</v>
      </c>
      <c r="D262" s="64" t="s">
        <v>467</v>
      </c>
      <c r="F262" s="106" t="s">
        <v>458</v>
      </c>
    </row>
    <row r="263" spans="1:6" ht="12.75">
      <c r="A263" s="107" t="s">
        <v>17</v>
      </c>
      <c r="B263" s="107">
        <v>1</v>
      </c>
      <c r="C263" s="106" t="s">
        <v>18</v>
      </c>
      <c r="D263" s="64" t="s">
        <v>443</v>
      </c>
      <c r="F263" s="106" t="s">
        <v>429</v>
      </c>
    </row>
    <row r="264" spans="1:6" ht="12.75">
      <c r="A264" s="111" t="s">
        <v>22</v>
      </c>
      <c r="B264" s="111">
        <v>1</v>
      </c>
      <c r="C264" s="112" t="s">
        <v>25</v>
      </c>
      <c r="D264" s="64" t="s">
        <v>369</v>
      </c>
      <c r="E264" s="112" t="s">
        <v>263</v>
      </c>
      <c r="F264" s="112" t="s">
        <v>352</v>
      </c>
    </row>
    <row r="265" spans="1:6" ht="12.75">
      <c r="A265" s="113" t="s">
        <v>22</v>
      </c>
      <c r="B265" s="113">
        <v>1</v>
      </c>
      <c r="C265" s="114" t="s">
        <v>25</v>
      </c>
      <c r="D265" s="64" t="s">
        <v>369</v>
      </c>
      <c r="E265" s="114" t="s">
        <v>261</v>
      </c>
      <c r="F265" s="114" t="s">
        <v>352</v>
      </c>
    </row>
    <row r="266" spans="1:6" ht="12.75">
      <c r="A266" s="113" t="s">
        <v>22</v>
      </c>
      <c r="B266" s="113">
        <v>1</v>
      </c>
      <c r="C266" s="114" t="s">
        <v>25</v>
      </c>
      <c r="D266" s="64" t="s">
        <v>369</v>
      </c>
      <c r="E266" s="114" t="s">
        <v>261</v>
      </c>
      <c r="F266" s="114" t="s">
        <v>458</v>
      </c>
    </row>
    <row r="267" spans="1:6" ht="12.75">
      <c r="A267" s="113" t="s">
        <v>22</v>
      </c>
      <c r="B267" s="113">
        <v>3</v>
      </c>
      <c r="C267" s="114" t="s">
        <v>26</v>
      </c>
      <c r="D267" s="64" t="s">
        <v>369</v>
      </c>
      <c r="E267" s="114" t="s">
        <v>261</v>
      </c>
      <c r="F267" s="114" t="s">
        <v>458</v>
      </c>
    </row>
    <row r="268" spans="1:6" ht="12.75">
      <c r="A268" s="117" t="s">
        <v>22</v>
      </c>
      <c r="B268" s="117">
        <v>2</v>
      </c>
      <c r="C268" s="118" t="s">
        <v>26</v>
      </c>
      <c r="D268" s="64" t="s">
        <v>369</v>
      </c>
      <c r="E268" s="118" t="s">
        <v>298</v>
      </c>
      <c r="F268" s="118" t="s">
        <v>519</v>
      </c>
    </row>
    <row r="269" spans="1:6" ht="12.75">
      <c r="A269" s="107" t="s">
        <v>183</v>
      </c>
      <c r="B269" s="107">
        <v>1</v>
      </c>
      <c r="C269" s="106" t="s">
        <v>462</v>
      </c>
      <c r="D269" s="64" t="s">
        <v>343</v>
      </c>
      <c r="F269" s="106" t="s">
        <v>458</v>
      </c>
    </row>
    <row r="270" spans="1:6" ht="12.75">
      <c r="A270" s="107" t="s">
        <v>11</v>
      </c>
      <c r="B270" s="107">
        <v>1</v>
      </c>
      <c r="C270" s="106" t="s">
        <v>12</v>
      </c>
      <c r="D270" s="64" t="s">
        <v>343</v>
      </c>
      <c r="F270" s="106" t="s">
        <v>429</v>
      </c>
    </row>
    <row r="271" spans="1:6" ht="12.75">
      <c r="A271" s="111" t="s">
        <v>31</v>
      </c>
      <c r="B271" s="111">
        <v>1</v>
      </c>
      <c r="C271" s="112" t="s">
        <v>12</v>
      </c>
      <c r="D271" s="64" t="s">
        <v>343</v>
      </c>
      <c r="E271" s="112" t="s">
        <v>263</v>
      </c>
      <c r="F271" s="112" t="s">
        <v>311</v>
      </c>
    </row>
    <row r="272" spans="1:6" ht="12.75">
      <c r="A272" s="107" t="s">
        <v>31</v>
      </c>
      <c r="B272" s="107">
        <v>1</v>
      </c>
      <c r="C272" s="106" t="s">
        <v>12</v>
      </c>
      <c r="D272" s="64" t="s">
        <v>343</v>
      </c>
      <c r="F272" s="106" t="s">
        <v>388</v>
      </c>
    </row>
    <row r="273" spans="1:6" ht="12.75">
      <c r="A273" s="111" t="s">
        <v>31</v>
      </c>
      <c r="B273" s="111">
        <v>1</v>
      </c>
      <c r="C273" s="112" t="s">
        <v>12</v>
      </c>
      <c r="D273" s="64" t="s">
        <v>343</v>
      </c>
      <c r="E273" s="112" t="s">
        <v>263</v>
      </c>
      <c r="F273" s="112" t="s">
        <v>429</v>
      </c>
    </row>
    <row r="274" spans="1:6" ht="12.75">
      <c r="A274" s="111" t="s">
        <v>10</v>
      </c>
      <c r="B274" s="111">
        <v>1</v>
      </c>
      <c r="C274" s="112" t="s">
        <v>355</v>
      </c>
      <c r="D274" s="64" t="s">
        <v>356</v>
      </c>
      <c r="E274" s="112" t="s">
        <v>263</v>
      </c>
      <c r="F274" s="112" t="s">
        <v>352</v>
      </c>
    </row>
    <row r="275" spans="1:6" ht="12.75">
      <c r="A275" s="111" t="s">
        <v>10</v>
      </c>
      <c r="B275" s="111">
        <v>1</v>
      </c>
      <c r="C275" s="112" t="s">
        <v>395</v>
      </c>
      <c r="D275" s="64" t="s">
        <v>356</v>
      </c>
      <c r="E275" s="112" t="s">
        <v>263</v>
      </c>
      <c r="F275" s="112" t="s">
        <v>458</v>
      </c>
    </row>
    <row r="276" spans="1:6" ht="12.75">
      <c r="A276" s="107" t="s">
        <v>11</v>
      </c>
      <c r="B276" s="107">
        <v>1</v>
      </c>
      <c r="C276" s="106" t="s">
        <v>12</v>
      </c>
      <c r="D276" s="64" t="s">
        <v>297</v>
      </c>
      <c r="F276" s="106" t="s">
        <v>488</v>
      </c>
    </row>
    <row r="277" spans="1:6" ht="12.75">
      <c r="A277" s="117" t="s">
        <v>31</v>
      </c>
      <c r="B277" s="117">
        <v>1</v>
      </c>
      <c r="C277" s="118" t="s">
        <v>12</v>
      </c>
      <c r="D277" s="64" t="s">
        <v>297</v>
      </c>
      <c r="E277" s="118" t="s">
        <v>298</v>
      </c>
      <c r="F277" s="118" t="s">
        <v>1</v>
      </c>
    </row>
    <row r="278" spans="1:6" ht="12.75">
      <c r="A278" s="107" t="s">
        <v>31</v>
      </c>
      <c r="B278" s="107">
        <v>1</v>
      </c>
      <c r="C278" s="106" t="s">
        <v>12</v>
      </c>
      <c r="D278" s="64" t="s">
        <v>297</v>
      </c>
      <c r="F278" s="106" t="s">
        <v>458</v>
      </c>
    </row>
    <row r="279" spans="1:6" ht="12.75">
      <c r="A279" s="107" t="s">
        <v>31</v>
      </c>
      <c r="B279" s="107">
        <v>1</v>
      </c>
      <c r="C279" s="106" t="s">
        <v>12</v>
      </c>
      <c r="D279" s="64" t="s">
        <v>297</v>
      </c>
      <c r="F279" s="106" t="s">
        <v>488</v>
      </c>
    </row>
    <row r="280" spans="1:6" ht="12.75">
      <c r="A280" s="107" t="s">
        <v>11</v>
      </c>
      <c r="B280" s="107">
        <v>1</v>
      </c>
      <c r="C280" s="106" t="s">
        <v>12</v>
      </c>
      <c r="D280" s="64" t="s">
        <v>299</v>
      </c>
      <c r="F280" s="106" t="s">
        <v>519</v>
      </c>
    </row>
    <row r="281" spans="1:6" ht="12.75">
      <c r="A281" s="117" t="s">
        <v>31</v>
      </c>
      <c r="B281" s="117">
        <v>1</v>
      </c>
      <c r="C281" s="118" t="s">
        <v>12</v>
      </c>
      <c r="D281" s="64" t="s">
        <v>299</v>
      </c>
      <c r="E281" s="118" t="s">
        <v>298</v>
      </c>
      <c r="F281" s="118" t="s">
        <v>1</v>
      </c>
    </row>
    <row r="282" spans="1:6" ht="12.75">
      <c r="A282" s="113" t="s">
        <v>31</v>
      </c>
      <c r="B282" s="113">
        <v>1</v>
      </c>
      <c r="C282" s="114" t="s">
        <v>12</v>
      </c>
      <c r="D282" s="64" t="s">
        <v>294</v>
      </c>
      <c r="E282" s="114" t="s">
        <v>261</v>
      </c>
      <c r="F282" s="114" t="s">
        <v>1</v>
      </c>
    </row>
    <row r="283" spans="1:6" ht="12.75">
      <c r="A283" s="111" t="s">
        <v>15</v>
      </c>
      <c r="B283" s="111">
        <v>1</v>
      </c>
      <c r="C283" s="112" t="s">
        <v>16</v>
      </c>
      <c r="D283" s="64" t="s">
        <v>270</v>
      </c>
      <c r="E283" s="112" t="s">
        <v>263</v>
      </c>
      <c r="F283" s="112" t="s">
        <v>1</v>
      </c>
    </row>
    <row r="284" spans="1:6" ht="12.75">
      <c r="A284" s="111" t="s">
        <v>17</v>
      </c>
      <c r="B284" s="111">
        <v>1</v>
      </c>
      <c r="C284" s="112" t="s">
        <v>18</v>
      </c>
      <c r="D284" s="64" t="s">
        <v>270</v>
      </c>
      <c r="E284" s="112" t="s">
        <v>263</v>
      </c>
      <c r="F284" s="112" t="s">
        <v>352</v>
      </c>
    </row>
    <row r="285" spans="1:6" ht="12.75">
      <c r="A285" s="111" t="s">
        <v>10</v>
      </c>
      <c r="B285" s="111">
        <v>1</v>
      </c>
      <c r="C285" s="112" t="s">
        <v>395</v>
      </c>
      <c r="D285" s="64" t="s">
        <v>325</v>
      </c>
      <c r="E285" s="112" t="s">
        <v>263</v>
      </c>
      <c r="F285" s="112" t="s">
        <v>388</v>
      </c>
    </row>
    <row r="286" spans="1:6" ht="12.75">
      <c r="A286" s="111" t="s">
        <v>10</v>
      </c>
      <c r="B286" s="111">
        <v>1</v>
      </c>
      <c r="C286" s="112" t="s">
        <v>312</v>
      </c>
      <c r="D286" s="64" t="s">
        <v>325</v>
      </c>
      <c r="E286" s="112" t="s">
        <v>263</v>
      </c>
      <c r="F286" s="112" t="s">
        <v>458</v>
      </c>
    </row>
    <row r="287" spans="1:6" ht="12.75">
      <c r="A287" s="111" t="s">
        <v>10</v>
      </c>
      <c r="B287" s="111">
        <v>1</v>
      </c>
      <c r="C287" s="112" t="s">
        <v>312</v>
      </c>
      <c r="D287" s="64" t="s">
        <v>325</v>
      </c>
      <c r="E287" s="112" t="s">
        <v>263</v>
      </c>
      <c r="F287" s="112" t="s">
        <v>488</v>
      </c>
    </row>
    <row r="288" spans="1:6" ht="12.75">
      <c r="A288" s="111" t="s">
        <v>10</v>
      </c>
      <c r="B288" s="111">
        <v>1</v>
      </c>
      <c r="C288" s="112" t="s">
        <v>489</v>
      </c>
      <c r="D288" s="64" t="s">
        <v>325</v>
      </c>
      <c r="E288" s="112" t="s">
        <v>263</v>
      </c>
      <c r="F288" s="112" t="s">
        <v>488</v>
      </c>
    </row>
    <row r="289" spans="1:6" ht="12.75">
      <c r="A289" s="111" t="s">
        <v>22</v>
      </c>
      <c r="B289" s="111">
        <v>1</v>
      </c>
      <c r="C289" s="112" t="s">
        <v>324</v>
      </c>
      <c r="D289" s="64" t="s">
        <v>325</v>
      </c>
      <c r="E289" s="112" t="s">
        <v>263</v>
      </c>
      <c r="F289" s="112" t="s">
        <v>311</v>
      </c>
    </row>
    <row r="290" spans="1:6" ht="12.75">
      <c r="A290" s="111" t="s">
        <v>22</v>
      </c>
      <c r="B290" s="111">
        <v>1</v>
      </c>
      <c r="C290" s="112" t="s">
        <v>324</v>
      </c>
      <c r="D290" s="64" t="s">
        <v>325</v>
      </c>
      <c r="E290" s="112" t="s">
        <v>263</v>
      </c>
      <c r="F290" s="112" t="s">
        <v>519</v>
      </c>
    </row>
    <row r="291" spans="1:6" ht="12.75">
      <c r="A291" s="111" t="s">
        <v>22</v>
      </c>
      <c r="B291" s="111">
        <v>1</v>
      </c>
      <c r="C291" s="112" t="s">
        <v>25</v>
      </c>
      <c r="D291" s="64" t="s">
        <v>384</v>
      </c>
      <c r="E291" s="112" t="s">
        <v>263</v>
      </c>
      <c r="F291" s="112" t="s">
        <v>429</v>
      </c>
    </row>
    <row r="292" spans="1:6" ht="12.75">
      <c r="A292" s="115" t="s">
        <v>22</v>
      </c>
      <c r="B292" s="115">
        <v>1</v>
      </c>
      <c r="C292" s="116" t="s">
        <v>25</v>
      </c>
      <c r="D292" s="64" t="s">
        <v>384</v>
      </c>
      <c r="E292" s="116" t="s">
        <v>308</v>
      </c>
      <c r="F292" s="116" t="s">
        <v>429</v>
      </c>
    </row>
    <row r="293" spans="1:6" ht="12.75">
      <c r="A293" s="111" t="s">
        <v>31</v>
      </c>
      <c r="B293" s="111">
        <v>1</v>
      </c>
      <c r="C293" s="112" t="s">
        <v>382</v>
      </c>
      <c r="D293" s="64" t="s">
        <v>384</v>
      </c>
      <c r="E293" s="112" t="s">
        <v>263</v>
      </c>
      <c r="F293" s="112" t="s">
        <v>352</v>
      </c>
    </row>
    <row r="294" spans="1:6" ht="12.75">
      <c r="A294" s="42" t="s">
        <v>22</v>
      </c>
      <c r="B294" s="42">
        <v>1</v>
      </c>
      <c r="C294" s="108" t="s">
        <v>26</v>
      </c>
      <c r="D294" s="64" t="s">
        <v>415</v>
      </c>
      <c r="E294" s="108" t="s">
        <v>282</v>
      </c>
      <c r="F294" s="108" t="s">
        <v>388</v>
      </c>
    </row>
    <row r="295" spans="1:6" ht="12.75">
      <c r="A295" s="107" t="s">
        <v>17</v>
      </c>
      <c r="B295" s="107">
        <v>1</v>
      </c>
      <c r="C295" s="106" t="s">
        <v>18</v>
      </c>
      <c r="D295" s="64" t="s">
        <v>541</v>
      </c>
      <c r="F295" s="106" t="s">
        <v>537</v>
      </c>
    </row>
    <row r="296" spans="1:6" ht="12.75">
      <c r="A296" s="113" t="s">
        <v>17</v>
      </c>
      <c r="B296" s="113">
        <v>2</v>
      </c>
      <c r="C296" s="114" t="s">
        <v>18</v>
      </c>
      <c r="D296" s="64" t="s">
        <v>276</v>
      </c>
      <c r="E296" s="114" t="s">
        <v>261</v>
      </c>
      <c r="F296" s="114" t="s">
        <v>1</v>
      </c>
    </row>
    <row r="297" spans="1:6" ht="12.75">
      <c r="A297" s="42" t="s">
        <v>31</v>
      </c>
      <c r="B297" s="42">
        <v>1</v>
      </c>
      <c r="C297" s="108" t="s">
        <v>302</v>
      </c>
      <c r="D297" s="64" t="s">
        <v>303</v>
      </c>
      <c r="E297" s="108" t="s">
        <v>282</v>
      </c>
      <c r="F297" s="108" t="s">
        <v>1</v>
      </c>
    </row>
    <row r="298" spans="1:6" ht="12.75">
      <c r="A298" s="113" t="s">
        <v>29</v>
      </c>
      <c r="B298" s="113">
        <v>1</v>
      </c>
      <c r="C298" s="114" t="s">
        <v>189</v>
      </c>
      <c r="D298" s="64" t="s">
        <v>291</v>
      </c>
      <c r="E298" s="114" t="s">
        <v>261</v>
      </c>
      <c r="F298" s="114" t="s">
        <v>1</v>
      </c>
    </row>
    <row r="299" spans="1:6" ht="12.75">
      <c r="A299" s="107" t="s">
        <v>15</v>
      </c>
      <c r="B299" s="107">
        <v>1</v>
      </c>
      <c r="C299" s="106" t="s">
        <v>16</v>
      </c>
      <c r="D299" s="64" t="s">
        <v>407</v>
      </c>
      <c r="F299" s="106" t="s">
        <v>507</v>
      </c>
    </row>
    <row r="300" spans="1:6" ht="12.75">
      <c r="A300" s="117" t="s">
        <v>17</v>
      </c>
      <c r="B300" s="117">
        <v>1</v>
      </c>
      <c r="C300" s="118" t="s">
        <v>18</v>
      </c>
      <c r="D300" s="64" t="s">
        <v>407</v>
      </c>
      <c r="E300" s="118" t="s">
        <v>298</v>
      </c>
      <c r="F300" s="118" t="s">
        <v>388</v>
      </c>
    </row>
    <row r="301" spans="1:6" ht="12.75">
      <c r="A301" s="113" t="s">
        <v>11</v>
      </c>
      <c r="B301" s="113">
        <v>1</v>
      </c>
      <c r="C301" s="114" t="s">
        <v>12</v>
      </c>
      <c r="D301" s="64" t="s">
        <v>315</v>
      </c>
      <c r="E301" s="114" t="s">
        <v>261</v>
      </c>
      <c r="F301" s="114" t="s">
        <v>311</v>
      </c>
    </row>
    <row r="302" spans="1:6" ht="12.75">
      <c r="A302" s="107" t="s">
        <v>11</v>
      </c>
      <c r="B302" s="107">
        <v>3</v>
      </c>
      <c r="C302" s="106" t="s">
        <v>12</v>
      </c>
      <c r="D302" s="64" t="s">
        <v>315</v>
      </c>
      <c r="F302" s="106" t="s">
        <v>458</v>
      </c>
    </row>
    <row r="303" spans="1:6" ht="12.75">
      <c r="A303" s="107" t="s">
        <v>11</v>
      </c>
      <c r="B303" s="107">
        <v>1</v>
      </c>
      <c r="C303" s="106" t="s">
        <v>12</v>
      </c>
      <c r="D303" s="64" t="s">
        <v>315</v>
      </c>
      <c r="F303" s="106" t="s">
        <v>488</v>
      </c>
    </row>
    <row r="304" spans="1:6" ht="12.75">
      <c r="A304" s="107" t="s">
        <v>11</v>
      </c>
      <c r="B304" s="107">
        <v>2</v>
      </c>
      <c r="C304" s="106" t="s">
        <v>12</v>
      </c>
      <c r="D304" s="64" t="s">
        <v>315</v>
      </c>
      <c r="F304" s="106" t="s">
        <v>537</v>
      </c>
    </row>
    <row r="305" spans="1:6" ht="12.75">
      <c r="A305" s="107" t="s">
        <v>11</v>
      </c>
      <c r="B305" s="107">
        <v>1</v>
      </c>
      <c r="C305" s="106" t="s">
        <v>300</v>
      </c>
      <c r="D305" s="64" t="s">
        <v>315</v>
      </c>
      <c r="F305" s="106" t="s">
        <v>537</v>
      </c>
    </row>
    <row r="306" spans="1:6" ht="12.75">
      <c r="A306" s="111" t="s">
        <v>31</v>
      </c>
      <c r="B306" s="111">
        <v>1</v>
      </c>
      <c r="C306" s="112" t="s">
        <v>12</v>
      </c>
      <c r="D306" s="64" t="s">
        <v>315</v>
      </c>
      <c r="E306" s="112" t="s">
        <v>263</v>
      </c>
      <c r="F306" s="112" t="s">
        <v>488</v>
      </c>
    </row>
    <row r="307" spans="1:6" ht="12.75">
      <c r="A307" s="107" t="s">
        <v>31</v>
      </c>
      <c r="B307" s="107">
        <v>1</v>
      </c>
      <c r="C307" s="106" t="s">
        <v>300</v>
      </c>
      <c r="D307" s="64" t="s">
        <v>315</v>
      </c>
      <c r="F307" s="106" t="s">
        <v>488</v>
      </c>
    </row>
    <row r="308" spans="1:6" ht="12.75">
      <c r="A308" s="113" t="s">
        <v>11</v>
      </c>
      <c r="B308" s="113">
        <v>1</v>
      </c>
      <c r="C308" s="114" t="s">
        <v>12</v>
      </c>
      <c r="D308" s="64" t="s">
        <v>468</v>
      </c>
      <c r="E308" s="114" t="s">
        <v>261</v>
      </c>
      <c r="F308" s="114" t="s">
        <v>458</v>
      </c>
    </row>
    <row r="309" spans="1:6" ht="12.75">
      <c r="A309" s="111" t="s">
        <v>31</v>
      </c>
      <c r="B309" s="111">
        <v>2</v>
      </c>
      <c r="C309" s="112" t="s">
        <v>12</v>
      </c>
      <c r="D309" s="64" t="s">
        <v>468</v>
      </c>
      <c r="E309" s="112" t="s">
        <v>263</v>
      </c>
      <c r="F309" s="112" t="s">
        <v>519</v>
      </c>
    </row>
    <row r="310" spans="1:6" ht="12.75">
      <c r="A310" s="111" t="s">
        <v>31</v>
      </c>
      <c r="B310" s="111">
        <v>1</v>
      </c>
      <c r="C310" s="112" t="s">
        <v>300</v>
      </c>
      <c r="D310" s="64" t="s">
        <v>468</v>
      </c>
      <c r="E310" s="112" t="s">
        <v>263</v>
      </c>
      <c r="F310" s="112" t="s">
        <v>519</v>
      </c>
    </row>
    <row r="311" spans="1:6" ht="12.75">
      <c r="A311" s="113" t="s">
        <v>15</v>
      </c>
      <c r="B311" s="113">
        <v>1</v>
      </c>
      <c r="C311" s="114" t="s">
        <v>16</v>
      </c>
      <c r="D311" s="64" t="s">
        <v>365</v>
      </c>
      <c r="E311" s="114" t="s">
        <v>261</v>
      </c>
      <c r="F311" s="114" t="s">
        <v>388</v>
      </c>
    </row>
    <row r="312" spans="1:6" ht="12.75">
      <c r="A312" s="111" t="s">
        <v>17</v>
      </c>
      <c r="B312" s="111">
        <v>1</v>
      </c>
      <c r="C312" s="112" t="s">
        <v>18</v>
      </c>
      <c r="D312" s="64" t="s">
        <v>365</v>
      </c>
      <c r="E312" s="112" t="s">
        <v>263</v>
      </c>
      <c r="F312" s="112" t="s">
        <v>352</v>
      </c>
    </row>
    <row r="313" spans="1:6" ht="12.75">
      <c r="A313" s="113" t="s">
        <v>22</v>
      </c>
      <c r="B313" s="113">
        <v>1</v>
      </c>
      <c r="C313" s="114" t="s">
        <v>324</v>
      </c>
      <c r="D313" s="64" t="s">
        <v>365</v>
      </c>
      <c r="E313" s="114" t="s">
        <v>287</v>
      </c>
      <c r="F313" s="114" t="s">
        <v>388</v>
      </c>
    </row>
    <row r="314" spans="1:6" ht="12.75">
      <c r="A314" s="111" t="s">
        <v>22</v>
      </c>
      <c r="B314" s="111">
        <v>1</v>
      </c>
      <c r="C314" s="112" t="s">
        <v>324</v>
      </c>
      <c r="D314" s="64" t="s">
        <v>365</v>
      </c>
      <c r="E314" s="112" t="s">
        <v>263</v>
      </c>
      <c r="F314" s="112" t="s">
        <v>458</v>
      </c>
    </row>
    <row r="315" spans="1:6" ht="12.75">
      <c r="A315" s="113" t="s">
        <v>22</v>
      </c>
      <c r="B315" s="113">
        <v>2</v>
      </c>
      <c r="C315" s="114" t="s">
        <v>324</v>
      </c>
      <c r="D315" s="64" t="s">
        <v>365</v>
      </c>
      <c r="E315" s="114" t="s">
        <v>261</v>
      </c>
      <c r="F315" s="114" t="s">
        <v>458</v>
      </c>
    </row>
    <row r="316" spans="1:6" ht="12.75">
      <c r="A316" s="113" t="s">
        <v>22</v>
      </c>
      <c r="B316" s="113">
        <v>2</v>
      </c>
      <c r="C316" s="114" t="s">
        <v>26</v>
      </c>
      <c r="D316" s="64" t="s">
        <v>365</v>
      </c>
      <c r="E316" s="114" t="s">
        <v>261</v>
      </c>
      <c r="F316" s="114" t="s">
        <v>458</v>
      </c>
    </row>
    <row r="317" spans="1:6" ht="12.75">
      <c r="A317" s="113" t="s">
        <v>22</v>
      </c>
      <c r="B317" s="113">
        <v>1</v>
      </c>
      <c r="C317" s="114" t="s">
        <v>324</v>
      </c>
      <c r="D317" s="64" t="s">
        <v>365</v>
      </c>
      <c r="E317" s="114" t="s">
        <v>287</v>
      </c>
      <c r="F317" s="114" t="s">
        <v>458</v>
      </c>
    </row>
    <row r="318" spans="1:6" ht="12.75">
      <c r="A318" s="113" t="s">
        <v>22</v>
      </c>
      <c r="B318" s="113">
        <v>1</v>
      </c>
      <c r="C318" s="114" t="s">
        <v>26</v>
      </c>
      <c r="D318" s="64" t="s">
        <v>365</v>
      </c>
      <c r="E318" s="114" t="s">
        <v>261</v>
      </c>
      <c r="F318" s="114" t="s">
        <v>488</v>
      </c>
    </row>
    <row r="319" spans="1:6" ht="12.75">
      <c r="A319" s="107" t="s">
        <v>31</v>
      </c>
      <c r="B319" s="107">
        <v>1</v>
      </c>
      <c r="C319" s="106" t="s">
        <v>12</v>
      </c>
      <c r="D319" s="64" t="s">
        <v>453</v>
      </c>
      <c r="F319" s="106" t="s">
        <v>429</v>
      </c>
    </row>
    <row r="320" spans="1:6" ht="12.75">
      <c r="A320" s="113" t="s">
        <v>31</v>
      </c>
      <c r="B320" s="113">
        <v>1</v>
      </c>
      <c r="C320" s="114" t="s">
        <v>12</v>
      </c>
      <c r="D320" s="64" t="s">
        <v>453</v>
      </c>
      <c r="E320" s="114" t="s">
        <v>261</v>
      </c>
      <c r="F320" s="114" t="s">
        <v>519</v>
      </c>
    </row>
    <row r="321" spans="1:6" ht="12.75">
      <c r="A321" s="107" t="s">
        <v>31</v>
      </c>
      <c r="B321" s="107">
        <v>1</v>
      </c>
      <c r="C321" s="106" t="s">
        <v>12</v>
      </c>
      <c r="D321" s="64" t="s">
        <v>453</v>
      </c>
      <c r="F321" s="106" t="s">
        <v>519</v>
      </c>
    </row>
    <row r="322" spans="1:6" ht="12.75">
      <c r="A322" s="42" t="s">
        <v>22</v>
      </c>
      <c r="B322" s="42">
        <v>2</v>
      </c>
      <c r="C322" s="108" t="s">
        <v>26</v>
      </c>
      <c r="D322" s="64" t="s">
        <v>448</v>
      </c>
      <c r="E322" s="108" t="s">
        <v>282</v>
      </c>
      <c r="F322" s="108" t="s">
        <v>429</v>
      </c>
    </row>
    <row r="323" spans="1:6" ht="12.75">
      <c r="A323" s="42" t="s">
        <v>22</v>
      </c>
      <c r="B323" s="42">
        <v>1</v>
      </c>
      <c r="C323" s="108" t="s">
        <v>28</v>
      </c>
      <c r="D323" s="64" t="s">
        <v>448</v>
      </c>
      <c r="E323" s="108" t="s">
        <v>282</v>
      </c>
      <c r="F323" s="108" t="s">
        <v>458</v>
      </c>
    </row>
    <row r="324" spans="1:6" ht="12.75">
      <c r="A324" s="42" t="s">
        <v>31</v>
      </c>
      <c r="B324" s="42">
        <v>1</v>
      </c>
      <c r="C324" s="108" t="s">
        <v>382</v>
      </c>
      <c r="D324" s="64" t="s">
        <v>448</v>
      </c>
      <c r="E324" s="108" t="s">
        <v>282</v>
      </c>
      <c r="F324" s="108" t="s">
        <v>488</v>
      </c>
    </row>
    <row r="325" spans="1:6" ht="12.75">
      <c r="A325" s="111" t="s">
        <v>22</v>
      </c>
      <c r="B325" s="111">
        <v>1</v>
      </c>
      <c r="C325" s="112" t="s">
        <v>324</v>
      </c>
      <c r="D325" s="64" t="s">
        <v>326</v>
      </c>
      <c r="E325" s="112" t="s">
        <v>263</v>
      </c>
      <c r="F325" s="112" t="s">
        <v>311</v>
      </c>
    </row>
    <row r="326" spans="1:6" ht="12.75">
      <c r="A326" s="111" t="s">
        <v>10</v>
      </c>
      <c r="B326" s="111">
        <v>1</v>
      </c>
      <c r="C326" s="112" t="s">
        <v>312</v>
      </c>
      <c r="D326" s="64" t="s">
        <v>394</v>
      </c>
      <c r="E326" s="112" t="s">
        <v>263</v>
      </c>
      <c r="F326" s="112" t="s">
        <v>388</v>
      </c>
    </row>
    <row r="327" spans="1:6" ht="12.75">
      <c r="A327" s="111" t="s">
        <v>75</v>
      </c>
      <c r="B327" s="111">
        <v>1</v>
      </c>
      <c r="C327" s="112" t="s">
        <v>259</v>
      </c>
      <c r="D327" s="64" t="s">
        <v>357</v>
      </c>
      <c r="E327" s="112" t="s">
        <v>263</v>
      </c>
      <c r="F327" s="112" t="s">
        <v>352</v>
      </c>
    </row>
    <row r="328" spans="1:6" ht="12.75">
      <c r="A328" s="107" t="s">
        <v>75</v>
      </c>
      <c r="B328" s="107">
        <v>1</v>
      </c>
      <c r="C328" s="106" t="s">
        <v>259</v>
      </c>
      <c r="D328" s="64" t="s">
        <v>357</v>
      </c>
      <c r="F328" s="106" t="s">
        <v>429</v>
      </c>
    </row>
    <row r="329" spans="1:6" ht="12.75">
      <c r="A329" s="107" t="s">
        <v>8</v>
      </c>
      <c r="B329" s="107">
        <v>1</v>
      </c>
      <c r="C329" s="106" t="s">
        <v>9</v>
      </c>
      <c r="D329" s="64" t="s">
        <v>366</v>
      </c>
      <c r="F329" s="106" t="s">
        <v>429</v>
      </c>
    </row>
    <row r="330" spans="1:6" ht="12.75">
      <c r="A330" s="111" t="s">
        <v>17</v>
      </c>
      <c r="B330" s="111">
        <v>1</v>
      </c>
      <c r="C330" s="112" t="s">
        <v>18</v>
      </c>
      <c r="D330" s="64" t="s">
        <v>366</v>
      </c>
      <c r="E330" s="112" t="s">
        <v>263</v>
      </c>
      <c r="F330" s="112" t="s">
        <v>352</v>
      </c>
    </row>
    <row r="331" spans="1:6" ht="12.75">
      <c r="A331" s="113" t="s">
        <v>17</v>
      </c>
      <c r="B331" s="113">
        <v>2</v>
      </c>
      <c r="C331" s="114" t="s">
        <v>18</v>
      </c>
      <c r="D331" s="64" t="s">
        <v>366</v>
      </c>
      <c r="E331" s="114" t="s">
        <v>261</v>
      </c>
      <c r="F331" s="114" t="s">
        <v>352</v>
      </c>
    </row>
    <row r="332" spans="1:6" ht="12.75">
      <c r="A332" s="107" t="s">
        <v>17</v>
      </c>
      <c r="B332" s="107">
        <v>1</v>
      </c>
      <c r="C332" s="106" t="s">
        <v>18</v>
      </c>
      <c r="D332" s="64" t="s">
        <v>366</v>
      </c>
      <c r="F332" s="106" t="s">
        <v>388</v>
      </c>
    </row>
    <row r="333" spans="1:6" ht="12.75">
      <c r="A333" s="111" t="s">
        <v>17</v>
      </c>
      <c r="B333" s="111">
        <v>1</v>
      </c>
      <c r="C333" s="112" t="s">
        <v>18</v>
      </c>
      <c r="D333" s="64" t="s">
        <v>366</v>
      </c>
      <c r="E333" s="112" t="s">
        <v>263</v>
      </c>
      <c r="F333" s="112" t="s">
        <v>458</v>
      </c>
    </row>
    <row r="334" spans="1:6" ht="12.75">
      <c r="A334" s="107" t="s">
        <v>17</v>
      </c>
      <c r="B334" s="107">
        <v>3</v>
      </c>
      <c r="C334" s="106" t="s">
        <v>18</v>
      </c>
      <c r="D334" s="64" t="s">
        <v>366</v>
      </c>
      <c r="F334" s="106" t="s">
        <v>458</v>
      </c>
    </row>
    <row r="335" spans="1:6" ht="12.75">
      <c r="A335" s="107" t="s">
        <v>17</v>
      </c>
      <c r="B335" s="107">
        <v>1</v>
      </c>
      <c r="C335" s="106" t="s">
        <v>18</v>
      </c>
      <c r="D335" s="64" t="s">
        <v>366</v>
      </c>
      <c r="F335" s="106" t="s">
        <v>488</v>
      </c>
    </row>
    <row r="336" spans="1:6" ht="12.75">
      <c r="A336" s="107" t="s">
        <v>17</v>
      </c>
      <c r="B336" s="107">
        <v>1</v>
      </c>
      <c r="C336" s="106" t="s">
        <v>18</v>
      </c>
      <c r="D336" s="64" t="s">
        <v>366</v>
      </c>
      <c r="F336" s="106" t="s">
        <v>537</v>
      </c>
    </row>
    <row r="337" spans="1:6" ht="12.75">
      <c r="A337" s="111" t="s">
        <v>22</v>
      </c>
      <c r="B337" s="111">
        <v>1</v>
      </c>
      <c r="C337" s="112" t="s">
        <v>26</v>
      </c>
      <c r="D337" s="64" t="s">
        <v>449</v>
      </c>
      <c r="E337" s="112" t="s">
        <v>263</v>
      </c>
      <c r="F337" s="112" t="s">
        <v>429</v>
      </c>
    </row>
    <row r="338" spans="1:6" ht="12.75">
      <c r="A338" s="111" t="s">
        <v>22</v>
      </c>
      <c r="B338" s="111">
        <v>1</v>
      </c>
      <c r="C338" s="112" t="s">
        <v>26</v>
      </c>
      <c r="D338" s="64" t="s">
        <v>449</v>
      </c>
      <c r="E338" s="112" t="s">
        <v>263</v>
      </c>
      <c r="F338" s="112" t="s">
        <v>537</v>
      </c>
    </row>
    <row r="339" spans="1:6" ht="12.75">
      <c r="A339" s="113" t="s">
        <v>22</v>
      </c>
      <c r="B339" s="113">
        <v>1</v>
      </c>
      <c r="C339" s="114" t="s">
        <v>324</v>
      </c>
      <c r="D339" s="64" t="s">
        <v>328</v>
      </c>
      <c r="E339" s="114" t="s">
        <v>261</v>
      </c>
      <c r="F339" s="114" t="s">
        <v>311</v>
      </c>
    </row>
    <row r="340" spans="1:6" ht="12.75">
      <c r="A340" s="113" t="s">
        <v>22</v>
      </c>
      <c r="B340" s="113">
        <v>2</v>
      </c>
      <c r="C340" s="114" t="s">
        <v>324</v>
      </c>
      <c r="D340" s="64" t="s">
        <v>328</v>
      </c>
      <c r="E340" s="114" t="s">
        <v>261</v>
      </c>
      <c r="F340" s="114" t="s">
        <v>352</v>
      </c>
    </row>
    <row r="341" spans="1:6" ht="12.75">
      <c r="A341" s="113" t="s">
        <v>22</v>
      </c>
      <c r="B341" s="113">
        <v>1</v>
      </c>
      <c r="C341" s="114" t="s">
        <v>324</v>
      </c>
      <c r="D341" s="64" t="s">
        <v>328</v>
      </c>
      <c r="E341" s="114" t="s">
        <v>287</v>
      </c>
      <c r="F341" s="114" t="s">
        <v>388</v>
      </c>
    </row>
    <row r="342" spans="1:6" ht="12.75">
      <c r="A342" s="117" t="s">
        <v>22</v>
      </c>
      <c r="B342" s="117">
        <v>1</v>
      </c>
      <c r="C342" s="118" t="s">
        <v>324</v>
      </c>
      <c r="D342" s="64" t="s">
        <v>328</v>
      </c>
      <c r="E342" s="118" t="s">
        <v>298</v>
      </c>
      <c r="F342" s="118" t="s">
        <v>388</v>
      </c>
    </row>
    <row r="343" spans="1:6" ht="12.75">
      <c r="A343" s="113" t="s">
        <v>22</v>
      </c>
      <c r="B343" s="113">
        <v>1</v>
      </c>
      <c r="C343" s="114" t="s">
        <v>324</v>
      </c>
      <c r="D343" s="64" t="s">
        <v>328</v>
      </c>
      <c r="E343" s="114" t="s">
        <v>287</v>
      </c>
      <c r="F343" s="114" t="s">
        <v>429</v>
      </c>
    </row>
    <row r="344" spans="1:6" ht="12.75">
      <c r="A344" s="111" t="s">
        <v>22</v>
      </c>
      <c r="B344" s="111">
        <v>1</v>
      </c>
      <c r="C344" s="112" t="s">
        <v>324</v>
      </c>
      <c r="D344" s="64" t="s">
        <v>328</v>
      </c>
      <c r="E344" s="112" t="s">
        <v>263</v>
      </c>
      <c r="F344" s="112" t="s">
        <v>458</v>
      </c>
    </row>
    <row r="345" spans="1:6" ht="12.75">
      <c r="A345" s="113" t="s">
        <v>22</v>
      </c>
      <c r="B345" s="113">
        <v>2</v>
      </c>
      <c r="C345" s="114" t="s">
        <v>324</v>
      </c>
      <c r="D345" s="64" t="s">
        <v>328</v>
      </c>
      <c r="E345" s="114" t="s">
        <v>287</v>
      </c>
      <c r="F345" s="114" t="s">
        <v>537</v>
      </c>
    </row>
    <row r="346" spans="1:6" ht="12.75">
      <c r="A346" s="113" t="s">
        <v>22</v>
      </c>
      <c r="B346" s="113">
        <v>1</v>
      </c>
      <c r="C346" s="114" t="s">
        <v>25</v>
      </c>
      <c r="D346" s="64" t="s">
        <v>446</v>
      </c>
      <c r="E346" s="114" t="s">
        <v>261</v>
      </c>
      <c r="F346" s="114" t="s">
        <v>429</v>
      </c>
    </row>
    <row r="347" spans="1:6" ht="12.75">
      <c r="A347" s="107" t="s">
        <v>31</v>
      </c>
      <c r="B347" s="107">
        <v>1</v>
      </c>
      <c r="C347" s="106" t="s">
        <v>302</v>
      </c>
      <c r="D347" s="64" t="s">
        <v>482</v>
      </c>
      <c r="F347" s="106" t="s">
        <v>458</v>
      </c>
    </row>
    <row r="348" spans="1:6" ht="12.75">
      <c r="A348" s="42" t="s">
        <v>11</v>
      </c>
      <c r="B348" s="42">
        <v>1</v>
      </c>
      <c r="C348" s="108" t="s">
        <v>12</v>
      </c>
      <c r="D348" s="64" t="s">
        <v>358</v>
      </c>
      <c r="E348" s="108" t="s">
        <v>282</v>
      </c>
      <c r="F348" s="108" t="s">
        <v>352</v>
      </c>
    </row>
    <row r="349" spans="1:6" ht="12.75">
      <c r="A349" s="113" t="s">
        <v>15</v>
      </c>
      <c r="B349" s="113">
        <v>1</v>
      </c>
      <c r="C349" s="114" t="s">
        <v>16</v>
      </c>
      <c r="D349" s="64" t="s">
        <v>317</v>
      </c>
      <c r="E349" s="114" t="s">
        <v>261</v>
      </c>
      <c r="F349" s="114" t="s">
        <v>311</v>
      </c>
    </row>
    <row r="350" spans="1:6" ht="12.75">
      <c r="A350" s="111" t="s">
        <v>22</v>
      </c>
      <c r="B350" s="111">
        <v>2</v>
      </c>
      <c r="C350" s="112" t="s">
        <v>26</v>
      </c>
      <c r="D350" s="64" t="s">
        <v>317</v>
      </c>
      <c r="E350" s="112" t="s">
        <v>263</v>
      </c>
      <c r="F350" s="112" t="s">
        <v>352</v>
      </c>
    </row>
    <row r="351" spans="1:6" ht="12.75">
      <c r="A351" s="111" t="s">
        <v>22</v>
      </c>
      <c r="B351" s="111">
        <v>1</v>
      </c>
      <c r="C351" s="112" t="s">
        <v>26</v>
      </c>
      <c r="D351" s="64" t="s">
        <v>373</v>
      </c>
      <c r="E351" s="112" t="s">
        <v>263</v>
      </c>
      <c r="F351" s="112" t="s">
        <v>352</v>
      </c>
    </row>
    <row r="352" spans="1:6" ht="12.75">
      <c r="A352" s="111" t="s">
        <v>22</v>
      </c>
      <c r="B352" s="111">
        <v>1</v>
      </c>
      <c r="C352" s="112" t="s">
        <v>324</v>
      </c>
      <c r="D352" s="64" t="s">
        <v>373</v>
      </c>
      <c r="E352" s="112" t="s">
        <v>263</v>
      </c>
      <c r="F352" s="112" t="s">
        <v>458</v>
      </c>
    </row>
    <row r="353" spans="1:6" ht="12.75">
      <c r="A353" s="111" t="s">
        <v>22</v>
      </c>
      <c r="B353" s="111">
        <v>1</v>
      </c>
      <c r="C353" s="112" t="s">
        <v>26</v>
      </c>
      <c r="D353" s="64" t="s">
        <v>373</v>
      </c>
      <c r="E353" s="112" t="s">
        <v>263</v>
      </c>
      <c r="F353" s="112" t="s">
        <v>458</v>
      </c>
    </row>
    <row r="354" spans="1:6" ht="12.75">
      <c r="A354" s="115" t="s">
        <v>22</v>
      </c>
      <c r="B354" s="115">
        <v>1</v>
      </c>
      <c r="C354" s="116" t="s">
        <v>26</v>
      </c>
      <c r="D354" s="64" t="s">
        <v>452</v>
      </c>
      <c r="E354" s="116" t="s">
        <v>308</v>
      </c>
      <c r="F354" s="116" t="s">
        <v>429</v>
      </c>
    </row>
    <row r="355" spans="1:6" ht="12.75">
      <c r="A355" s="42" t="s">
        <v>22</v>
      </c>
      <c r="B355" s="42">
        <v>1</v>
      </c>
      <c r="C355" s="108" t="s">
        <v>25</v>
      </c>
      <c r="D355" s="64" t="s">
        <v>452</v>
      </c>
      <c r="E355" s="108" t="s">
        <v>282</v>
      </c>
      <c r="F355" s="108" t="s">
        <v>458</v>
      </c>
    </row>
    <row r="356" spans="1:6" ht="12.75">
      <c r="A356" s="42" t="s">
        <v>22</v>
      </c>
      <c r="B356" s="42">
        <v>1</v>
      </c>
      <c r="C356" s="108" t="s">
        <v>28</v>
      </c>
      <c r="D356" s="64" t="s">
        <v>452</v>
      </c>
      <c r="E356" s="108" t="s">
        <v>282</v>
      </c>
      <c r="F356" s="108" t="s">
        <v>488</v>
      </c>
    </row>
    <row r="357" spans="1:6" ht="12.75">
      <c r="A357" s="42" t="s">
        <v>22</v>
      </c>
      <c r="B357" s="42">
        <v>1</v>
      </c>
      <c r="C357" s="108" t="s">
        <v>26</v>
      </c>
      <c r="D357" s="64" t="s">
        <v>452</v>
      </c>
      <c r="E357" s="108" t="s">
        <v>282</v>
      </c>
      <c r="F357" s="108" t="s">
        <v>537</v>
      </c>
    </row>
    <row r="358" spans="1:6" ht="12.75">
      <c r="A358" s="42" t="s">
        <v>31</v>
      </c>
      <c r="B358" s="42">
        <v>1</v>
      </c>
      <c r="C358" s="108" t="s">
        <v>347</v>
      </c>
      <c r="D358" s="64" t="s">
        <v>452</v>
      </c>
      <c r="E358" s="108" t="s">
        <v>282</v>
      </c>
      <c r="F358" s="108" t="s">
        <v>519</v>
      </c>
    </row>
    <row r="359" spans="1:6" ht="12.75">
      <c r="A359" s="111" t="s">
        <v>22</v>
      </c>
      <c r="B359" s="111">
        <v>1</v>
      </c>
      <c r="C359" s="112" t="s">
        <v>26</v>
      </c>
      <c r="D359" s="64" t="s">
        <v>334</v>
      </c>
      <c r="E359" s="112" t="s">
        <v>263</v>
      </c>
      <c r="F359" s="112" t="s">
        <v>311</v>
      </c>
    </row>
    <row r="360" spans="1:6" ht="12.75">
      <c r="A360" s="111" t="s">
        <v>22</v>
      </c>
      <c r="B360" s="111">
        <v>1</v>
      </c>
      <c r="C360" s="112" t="s">
        <v>26</v>
      </c>
      <c r="D360" s="64" t="s">
        <v>334</v>
      </c>
      <c r="E360" s="112" t="s">
        <v>263</v>
      </c>
      <c r="F360" s="112" t="s">
        <v>458</v>
      </c>
    </row>
    <row r="361" spans="1:6" ht="12.75">
      <c r="A361" s="111" t="s">
        <v>29</v>
      </c>
      <c r="B361" s="111">
        <v>1</v>
      </c>
      <c r="C361" s="112" t="s">
        <v>190</v>
      </c>
      <c r="D361" s="64" t="s">
        <v>334</v>
      </c>
      <c r="E361" s="112" t="s">
        <v>263</v>
      </c>
      <c r="F361" s="112" t="s">
        <v>311</v>
      </c>
    </row>
    <row r="362" spans="1:6" ht="12.75">
      <c r="A362" s="111" t="s">
        <v>31</v>
      </c>
      <c r="B362" s="111">
        <v>1</v>
      </c>
      <c r="C362" s="112" t="s">
        <v>347</v>
      </c>
      <c r="D362" s="64" t="s">
        <v>334</v>
      </c>
      <c r="E362" s="112" t="s">
        <v>263</v>
      </c>
      <c r="F362" s="112" t="s">
        <v>519</v>
      </c>
    </row>
    <row r="363" spans="1:6" ht="12.75">
      <c r="A363" s="107" t="s">
        <v>11</v>
      </c>
      <c r="B363" s="107">
        <v>1</v>
      </c>
      <c r="C363" s="106" t="s">
        <v>12</v>
      </c>
      <c r="D363" s="64" t="s">
        <v>399</v>
      </c>
      <c r="F363" s="106" t="s">
        <v>388</v>
      </c>
    </row>
    <row r="364" spans="1:6" ht="12.75">
      <c r="A364" s="113" t="s">
        <v>11</v>
      </c>
      <c r="B364" s="113">
        <v>1</v>
      </c>
      <c r="C364" s="114" t="s">
        <v>12</v>
      </c>
      <c r="D364" s="64" t="s">
        <v>399</v>
      </c>
      <c r="E364" s="114" t="s">
        <v>261</v>
      </c>
      <c r="F364" s="114" t="s">
        <v>458</v>
      </c>
    </row>
    <row r="365" spans="1:6" ht="12.75">
      <c r="A365" s="107" t="s">
        <v>11</v>
      </c>
      <c r="B365" s="107">
        <v>1</v>
      </c>
      <c r="C365" s="106" t="s">
        <v>12</v>
      </c>
      <c r="D365" s="64" t="s">
        <v>399</v>
      </c>
      <c r="F365" s="106" t="s">
        <v>458</v>
      </c>
    </row>
    <row r="366" spans="1:6" ht="12.75">
      <c r="A366" s="107" t="s">
        <v>11</v>
      </c>
      <c r="B366" s="107">
        <v>1</v>
      </c>
      <c r="C366" s="106" t="s">
        <v>12</v>
      </c>
      <c r="D366" s="64" t="s">
        <v>399</v>
      </c>
      <c r="F366" s="106" t="s">
        <v>488</v>
      </c>
    </row>
    <row r="367" spans="1:6" ht="12.75">
      <c r="A367" s="107" t="s">
        <v>11</v>
      </c>
      <c r="B367" s="107">
        <v>1</v>
      </c>
      <c r="C367" s="106" t="s">
        <v>12</v>
      </c>
      <c r="D367" s="64" t="s">
        <v>399</v>
      </c>
      <c r="F367" s="106" t="s">
        <v>519</v>
      </c>
    </row>
    <row r="368" spans="1:6" ht="12.75">
      <c r="A368" s="107" t="s">
        <v>31</v>
      </c>
      <c r="B368" s="107">
        <v>1</v>
      </c>
      <c r="C368" s="106" t="s">
        <v>12</v>
      </c>
      <c r="D368" s="64" t="s">
        <v>549</v>
      </c>
      <c r="F368" s="106" t="s">
        <v>537</v>
      </c>
    </row>
    <row r="369" spans="1:6" ht="12.75">
      <c r="A369" s="111" t="s">
        <v>7</v>
      </c>
      <c r="B369" s="111">
        <v>1</v>
      </c>
      <c r="C369" s="112" t="s">
        <v>392</v>
      </c>
      <c r="D369" s="64" t="s">
        <v>327</v>
      </c>
      <c r="E369" s="112" t="s">
        <v>263</v>
      </c>
      <c r="F369" s="112" t="s">
        <v>488</v>
      </c>
    </row>
    <row r="370" spans="1:6" ht="12.75">
      <c r="A370" s="111" t="s">
        <v>22</v>
      </c>
      <c r="B370" s="111">
        <v>1</v>
      </c>
      <c r="C370" s="112" t="s">
        <v>324</v>
      </c>
      <c r="D370" s="64" t="s">
        <v>327</v>
      </c>
      <c r="E370" s="112" t="s">
        <v>263</v>
      </c>
      <c r="F370" s="112" t="s">
        <v>311</v>
      </c>
    </row>
    <row r="371" spans="1:6" ht="12.75">
      <c r="A371" s="111" t="s">
        <v>22</v>
      </c>
      <c r="B371" s="111">
        <v>1</v>
      </c>
      <c r="C371" s="112" t="s">
        <v>26</v>
      </c>
      <c r="D371" s="64" t="s">
        <v>327</v>
      </c>
      <c r="E371" s="112" t="s">
        <v>263</v>
      </c>
      <c r="F371" s="112" t="s">
        <v>488</v>
      </c>
    </row>
    <row r="372" spans="1:6" ht="12.75">
      <c r="A372" s="113" t="s">
        <v>21</v>
      </c>
      <c r="B372" s="113">
        <v>2</v>
      </c>
      <c r="C372" s="114" t="s">
        <v>281</v>
      </c>
      <c r="D372" s="64" t="s">
        <v>323</v>
      </c>
      <c r="E372" s="114" t="s">
        <v>261</v>
      </c>
      <c r="F372" s="114" t="s">
        <v>1</v>
      </c>
    </row>
    <row r="373" spans="1:6" ht="12.75">
      <c r="A373" s="113" t="s">
        <v>21</v>
      </c>
      <c r="B373" s="113">
        <v>1</v>
      </c>
      <c r="C373" s="114" t="s">
        <v>283</v>
      </c>
      <c r="D373" s="64" t="s">
        <v>323</v>
      </c>
      <c r="E373" s="114" t="s">
        <v>261</v>
      </c>
      <c r="F373" s="114" t="s">
        <v>1</v>
      </c>
    </row>
    <row r="374" spans="1:6" ht="12.75">
      <c r="A374" s="113" t="s">
        <v>21</v>
      </c>
      <c r="B374" s="113">
        <v>1</v>
      </c>
      <c r="C374" s="114" t="s">
        <v>283</v>
      </c>
      <c r="D374" s="64" t="s">
        <v>323</v>
      </c>
      <c r="E374" s="114" t="s">
        <v>261</v>
      </c>
      <c r="F374" s="114" t="s">
        <v>1</v>
      </c>
    </row>
    <row r="375" spans="1:6" ht="12.75">
      <c r="A375" s="42" t="s">
        <v>21</v>
      </c>
      <c r="B375" s="42">
        <v>1</v>
      </c>
      <c r="C375" s="108" t="s">
        <v>281</v>
      </c>
      <c r="D375" s="64" t="s">
        <v>323</v>
      </c>
      <c r="E375" s="108" t="s">
        <v>282</v>
      </c>
      <c r="F375" s="108" t="s">
        <v>1</v>
      </c>
    </row>
    <row r="376" spans="1:6" ht="12.75">
      <c r="A376" s="113" t="s">
        <v>21</v>
      </c>
      <c r="B376" s="113">
        <v>2</v>
      </c>
      <c r="C376" s="114" t="s">
        <v>281</v>
      </c>
      <c r="D376" s="64" t="s">
        <v>323</v>
      </c>
      <c r="E376" s="114" t="s">
        <v>261</v>
      </c>
      <c r="F376" s="114" t="s">
        <v>1</v>
      </c>
    </row>
    <row r="377" spans="1:6" ht="12.75">
      <c r="A377" s="113" t="s">
        <v>21</v>
      </c>
      <c r="B377" s="113">
        <v>1</v>
      </c>
      <c r="C377" s="114" t="s">
        <v>283</v>
      </c>
      <c r="D377" s="64" t="s">
        <v>323</v>
      </c>
      <c r="E377" s="114" t="s">
        <v>261</v>
      </c>
      <c r="F377" s="114" t="s">
        <v>1</v>
      </c>
    </row>
    <row r="378" spans="1:6" ht="12.75">
      <c r="A378" s="113" t="s">
        <v>21</v>
      </c>
      <c r="B378" s="113">
        <v>1</v>
      </c>
      <c r="C378" s="114" t="s">
        <v>281</v>
      </c>
      <c r="D378" s="64" t="s">
        <v>323</v>
      </c>
      <c r="E378" s="114" t="s">
        <v>261</v>
      </c>
      <c r="F378" s="114" t="s">
        <v>1</v>
      </c>
    </row>
    <row r="379" spans="1:6" ht="12.75">
      <c r="A379" s="113" t="s">
        <v>21</v>
      </c>
      <c r="B379" s="113">
        <v>2</v>
      </c>
      <c r="C379" s="114" t="s">
        <v>283</v>
      </c>
      <c r="D379" s="64" t="s">
        <v>323</v>
      </c>
      <c r="E379" s="114" t="s">
        <v>261</v>
      </c>
      <c r="F379" s="114" t="s">
        <v>1</v>
      </c>
    </row>
    <row r="380" spans="1:6" ht="12.75">
      <c r="A380" s="113" t="s">
        <v>21</v>
      </c>
      <c r="B380" s="113">
        <v>1</v>
      </c>
      <c r="C380" s="114" t="s">
        <v>283</v>
      </c>
      <c r="D380" s="64" t="s">
        <v>323</v>
      </c>
      <c r="E380" s="114" t="s">
        <v>261</v>
      </c>
      <c r="F380" s="114" t="s">
        <v>1</v>
      </c>
    </row>
    <row r="381" spans="1:6" ht="12.75">
      <c r="A381" s="113" t="s">
        <v>21</v>
      </c>
      <c r="B381" s="113">
        <v>2</v>
      </c>
      <c r="C381" s="114" t="s">
        <v>283</v>
      </c>
      <c r="D381" s="64" t="s">
        <v>323</v>
      </c>
      <c r="E381" s="114" t="s">
        <v>261</v>
      </c>
      <c r="F381" s="114" t="s">
        <v>1</v>
      </c>
    </row>
    <row r="382" spans="1:6" ht="12.75">
      <c r="A382" s="113" t="s">
        <v>21</v>
      </c>
      <c r="B382" s="113">
        <v>1</v>
      </c>
      <c r="C382" s="114" t="s">
        <v>283</v>
      </c>
      <c r="D382" s="64" t="s">
        <v>323</v>
      </c>
      <c r="E382" s="114" t="s">
        <v>261</v>
      </c>
      <c r="F382" s="114" t="s">
        <v>1</v>
      </c>
    </row>
    <row r="383" spans="1:6" ht="12.75">
      <c r="A383" s="113" t="s">
        <v>21</v>
      </c>
      <c r="B383" s="113">
        <v>1</v>
      </c>
      <c r="C383" s="114" t="s">
        <v>283</v>
      </c>
      <c r="D383" s="64" t="s">
        <v>323</v>
      </c>
      <c r="E383" s="114" t="s">
        <v>261</v>
      </c>
      <c r="F383" s="114" t="s">
        <v>1</v>
      </c>
    </row>
    <row r="384" spans="1:6" ht="12.75">
      <c r="A384" s="113" t="s">
        <v>21</v>
      </c>
      <c r="B384" s="113">
        <v>1</v>
      </c>
      <c r="C384" s="114" t="s">
        <v>281</v>
      </c>
      <c r="D384" s="64" t="s">
        <v>323</v>
      </c>
      <c r="E384" s="114" t="s">
        <v>261</v>
      </c>
      <c r="F384" s="114" t="s">
        <v>1</v>
      </c>
    </row>
    <row r="385" spans="1:6" ht="12.75">
      <c r="A385" s="113" t="s">
        <v>21</v>
      </c>
      <c r="B385" s="113">
        <v>2</v>
      </c>
      <c r="C385" s="114" t="s">
        <v>283</v>
      </c>
      <c r="D385" s="64" t="s">
        <v>323</v>
      </c>
      <c r="E385" s="114" t="s">
        <v>261</v>
      </c>
      <c r="F385" s="114" t="s">
        <v>1</v>
      </c>
    </row>
    <row r="386" spans="1:6" ht="12.75">
      <c r="A386" s="113" t="s">
        <v>21</v>
      </c>
      <c r="B386" s="113">
        <v>2</v>
      </c>
      <c r="C386" s="114" t="s">
        <v>283</v>
      </c>
      <c r="D386" s="64" t="s">
        <v>323</v>
      </c>
      <c r="E386" s="114" t="s">
        <v>261</v>
      </c>
      <c r="F386" s="114" t="s">
        <v>1</v>
      </c>
    </row>
    <row r="387" spans="1:6" ht="12.75">
      <c r="A387" s="107" t="s">
        <v>21</v>
      </c>
      <c r="B387" s="107">
        <v>1</v>
      </c>
      <c r="C387" s="106" t="s">
        <v>283</v>
      </c>
      <c r="D387" s="64" t="s">
        <v>323</v>
      </c>
      <c r="F387" s="106" t="s">
        <v>1</v>
      </c>
    </row>
    <row r="388" spans="1:6" ht="12.75">
      <c r="A388" s="113" t="s">
        <v>21</v>
      </c>
      <c r="B388" s="113">
        <v>1</v>
      </c>
      <c r="C388" s="114" t="s">
        <v>283</v>
      </c>
      <c r="D388" s="64" t="s">
        <v>323</v>
      </c>
      <c r="E388" s="114" t="s">
        <v>261</v>
      </c>
      <c r="F388" s="114" t="s">
        <v>1</v>
      </c>
    </row>
    <row r="389" spans="1:6" ht="12.75">
      <c r="A389" s="113" t="s">
        <v>21</v>
      </c>
      <c r="B389" s="113">
        <v>1</v>
      </c>
      <c r="C389" s="114" t="s">
        <v>283</v>
      </c>
      <c r="D389" s="64" t="s">
        <v>323</v>
      </c>
      <c r="E389" s="114" t="s">
        <v>261</v>
      </c>
      <c r="F389" s="114" t="s">
        <v>1</v>
      </c>
    </row>
    <row r="390" spans="1:6" ht="12.75">
      <c r="A390" s="113" t="s">
        <v>21</v>
      </c>
      <c r="B390" s="113">
        <v>1</v>
      </c>
      <c r="C390" s="114" t="s">
        <v>283</v>
      </c>
      <c r="D390" s="64" t="s">
        <v>323</v>
      </c>
      <c r="E390" s="114" t="s">
        <v>261</v>
      </c>
      <c r="F390" s="114" t="s">
        <v>1</v>
      </c>
    </row>
    <row r="391" spans="1:6" ht="12.75">
      <c r="A391" s="113" t="s">
        <v>21</v>
      </c>
      <c r="B391" s="113">
        <v>1</v>
      </c>
      <c r="C391" s="114" t="s">
        <v>283</v>
      </c>
      <c r="D391" s="64" t="s">
        <v>323</v>
      </c>
      <c r="E391" s="114" t="s">
        <v>261</v>
      </c>
      <c r="F391" s="114" t="s">
        <v>1</v>
      </c>
    </row>
    <row r="392" spans="1:6" ht="12.75">
      <c r="A392" s="113" t="s">
        <v>21</v>
      </c>
      <c r="B392" s="113">
        <v>1</v>
      </c>
      <c r="C392" s="114" t="s">
        <v>283</v>
      </c>
      <c r="D392" s="64" t="s">
        <v>323</v>
      </c>
      <c r="E392" s="114" t="s">
        <v>261</v>
      </c>
      <c r="F392" s="114" t="s">
        <v>1</v>
      </c>
    </row>
    <row r="393" spans="1:6" ht="12.75">
      <c r="A393" s="113" t="s">
        <v>21</v>
      </c>
      <c r="B393" s="113">
        <v>1</v>
      </c>
      <c r="C393" s="114" t="s">
        <v>283</v>
      </c>
      <c r="D393" s="64" t="s">
        <v>323</v>
      </c>
      <c r="E393" s="114" t="s">
        <v>261</v>
      </c>
      <c r="F393" s="114" t="s">
        <v>1</v>
      </c>
    </row>
    <row r="394" spans="1:6" ht="12.75">
      <c r="A394" s="113" t="s">
        <v>21</v>
      </c>
      <c r="B394" s="113">
        <v>2</v>
      </c>
      <c r="C394" s="114" t="s">
        <v>283</v>
      </c>
      <c r="D394" s="64" t="s">
        <v>323</v>
      </c>
      <c r="E394" s="114" t="s">
        <v>261</v>
      </c>
      <c r="F394" s="114" t="s">
        <v>1</v>
      </c>
    </row>
    <row r="395" spans="1:6" ht="12.75">
      <c r="A395" s="113" t="s">
        <v>21</v>
      </c>
      <c r="B395" s="113">
        <v>1</v>
      </c>
      <c r="C395" s="114" t="s">
        <v>281</v>
      </c>
      <c r="D395" s="64" t="s">
        <v>323</v>
      </c>
      <c r="E395" s="114" t="s">
        <v>261</v>
      </c>
      <c r="F395" s="114" t="s">
        <v>1</v>
      </c>
    </row>
    <row r="396" spans="1:6" ht="12.75">
      <c r="A396" s="113" t="s">
        <v>21</v>
      </c>
      <c r="B396" s="113">
        <v>1</v>
      </c>
      <c r="C396" s="114" t="s">
        <v>283</v>
      </c>
      <c r="D396" s="64" t="s">
        <v>323</v>
      </c>
      <c r="E396" s="114" t="s">
        <v>261</v>
      </c>
      <c r="F396" s="114" t="s">
        <v>1</v>
      </c>
    </row>
    <row r="397" spans="1:6" ht="12.75">
      <c r="A397" s="113" t="s">
        <v>21</v>
      </c>
      <c r="B397" s="113">
        <v>1</v>
      </c>
      <c r="C397" s="114" t="s">
        <v>283</v>
      </c>
      <c r="D397" s="64" t="s">
        <v>323</v>
      </c>
      <c r="E397" s="114" t="s">
        <v>261</v>
      </c>
      <c r="F397" s="114" t="s">
        <v>1</v>
      </c>
    </row>
    <row r="398" spans="1:6" ht="12.75">
      <c r="A398" s="113" t="s">
        <v>21</v>
      </c>
      <c r="B398" s="113">
        <v>1</v>
      </c>
      <c r="C398" s="114" t="s">
        <v>283</v>
      </c>
      <c r="D398" s="64" t="s">
        <v>323</v>
      </c>
      <c r="E398" s="114" t="s">
        <v>261</v>
      </c>
      <c r="F398" s="114" t="s">
        <v>1</v>
      </c>
    </row>
    <row r="399" spans="1:6" ht="12.75">
      <c r="A399" s="113" t="s">
        <v>21</v>
      </c>
      <c r="B399" s="113">
        <v>1</v>
      </c>
      <c r="C399" s="114" t="s">
        <v>283</v>
      </c>
      <c r="D399" s="64" t="s">
        <v>323</v>
      </c>
      <c r="E399" s="114" t="s">
        <v>261</v>
      </c>
      <c r="F399" s="114" t="s">
        <v>1</v>
      </c>
    </row>
    <row r="400" spans="1:6" ht="12.75">
      <c r="A400" s="113" t="s">
        <v>21</v>
      </c>
      <c r="B400" s="113">
        <v>1</v>
      </c>
      <c r="C400" s="114" t="s">
        <v>283</v>
      </c>
      <c r="D400" s="64" t="s">
        <v>323</v>
      </c>
      <c r="E400" s="114" t="s">
        <v>261</v>
      </c>
      <c r="F400" s="114" t="s">
        <v>1</v>
      </c>
    </row>
    <row r="401" spans="1:6" ht="12.75">
      <c r="A401" s="113" t="s">
        <v>21</v>
      </c>
      <c r="B401" s="113">
        <v>2</v>
      </c>
      <c r="C401" s="114" t="s">
        <v>283</v>
      </c>
      <c r="D401" s="64" t="s">
        <v>323</v>
      </c>
      <c r="E401" s="114" t="s">
        <v>261</v>
      </c>
      <c r="F401" s="114" t="s">
        <v>1</v>
      </c>
    </row>
    <row r="402" spans="1:6" ht="12.75">
      <c r="A402" s="107" t="s">
        <v>21</v>
      </c>
      <c r="B402" s="107">
        <v>1</v>
      </c>
      <c r="C402" s="106" t="s">
        <v>281</v>
      </c>
      <c r="D402" s="64" t="s">
        <v>323</v>
      </c>
      <c r="F402" s="106" t="s">
        <v>1</v>
      </c>
    </row>
    <row r="403" spans="1:6" ht="12.75">
      <c r="A403" s="111" t="s">
        <v>21</v>
      </c>
      <c r="B403" s="111">
        <v>1</v>
      </c>
      <c r="C403" s="112" t="s">
        <v>281</v>
      </c>
      <c r="D403" s="64" t="s">
        <v>323</v>
      </c>
      <c r="E403" s="112" t="s">
        <v>263</v>
      </c>
      <c r="F403" s="112" t="s">
        <v>311</v>
      </c>
    </row>
    <row r="404" spans="1:6" ht="12.75">
      <c r="A404" s="111" t="s">
        <v>21</v>
      </c>
      <c r="B404" s="111">
        <v>1</v>
      </c>
      <c r="C404" s="112" t="s">
        <v>322</v>
      </c>
      <c r="D404" s="64" t="s">
        <v>323</v>
      </c>
      <c r="E404" s="112" t="s">
        <v>263</v>
      </c>
      <c r="F404" s="112" t="s">
        <v>311</v>
      </c>
    </row>
    <row r="405" spans="1:6" ht="12.75">
      <c r="A405" s="111" t="s">
        <v>21</v>
      </c>
      <c r="B405" s="111">
        <v>2</v>
      </c>
      <c r="C405" s="112" t="s">
        <v>281</v>
      </c>
      <c r="D405" s="64" t="s">
        <v>323</v>
      </c>
      <c r="E405" s="112" t="s">
        <v>263</v>
      </c>
      <c r="F405" s="112" t="s">
        <v>311</v>
      </c>
    </row>
    <row r="406" spans="1:6" ht="12.75">
      <c r="A406" s="111" t="s">
        <v>21</v>
      </c>
      <c r="B406" s="111">
        <v>2</v>
      </c>
      <c r="C406" s="112" t="s">
        <v>283</v>
      </c>
      <c r="D406" s="64" t="s">
        <v>323</v>
      </c>
      <c r="E406" s="112" t="s">
        <v>263</v>
      </c>
      <c r="F406" s="112" t="s">
        <v>311</v>
      </c>
    </row>
    <row r="407" spans="1:6" ht="12.75">
      <c r="A407" s="113" t="s">
        <v>21</v>
      </c>
      <c r="B407" s="113">
        <v>3</v>
      </c>
      <c r="C407" s="114" t="s">
        <v>281</v>
      </c>
      <c r="D407" s="64" t="s">
        <v>323</v>
      </c>
      <c r="E407" s="114" t="s">
        <v>261</v>
      </c>
      <c r="F407" s="114" t="s">
        <v>311</v>
      </c>
    </row>
    <row r="408" spans="1:6" ht="12.75">
      <c r="A408" s="113" t="s">
        <v>21</v>
      </c>
      <c r="B408" s="113">
        <v>1</v>
      </c>
      <c r="C408" s="114" t="s">
        <v>283</v>
      </c>
      <c r="D408" s="64" t="s">
        <v>323</v>
      </c>
      <c r="E408" s="114" t="s">
        <v>261</v>
      </c>
      <c r="F408" s="114" t="s">
        <v>311</v>
      </c>
    </row>
    <row r="409" spans="1:6" ht="12.75">
      <c r="A409" s="113" t="s">
        <v>21</v>
      </c>
      <c r="B409" s="113">
        <v>1</v>
      </c>
      <c r="C409" s="114" t="s">
        <v>283</v>
      </c>
      <c r="D409" s="64" t="s">
        <v>323</v>
      </c>
      <c r="E409" s="114" t="s">
        <v>261</v>
      </c>
      <c r="F409" s="114" t="s">
        <v>311</v>
      </c>
    </row>
    <row r="410" spans="1:6" ht="12.75">
      <c r="A410" s="111" t="s">
        <v>21</v>
      </c>
      <c r="B410" s="111">
        <v>1</v>
      </c>
      <c r="C410" s="112" t="s">
        <v>321</v>
      </c>
      <c r="D410" s="64" t="s">
        <v>323</v>
      </c>
      <c r="E410" s="112" t="s">
        <v>263</v>
      </c>
      <c r="F410" s="112" t="s">
        <v>311</v>
      </c>
    </row>
    <row r="411" spans="1:6" ht="12.75">
      <c r="A411" s="113" t="s">
        <v>21</v>
      </c>
      <c r="B411" s="113">
        <v>1</v>
      </c>
      <c r="C411" s="114" t="s">
        <v>281</v>
      </c>
      <c r="D411" s="64" t="s">
        <v>323</v>
      </c>
      <c r="E411" s="114" t="s">
        <v>261</v>
      </c>
      <c r="F411" s="114" t="s">
        <v>311</v>
      </c>
    </row>
    <row r="412" spans="1:6" ht="12.75">
      <c r="A412" s="113" t="s">
        <v>21</v>
      </c>
      <c r="B412" s="113">
        <v>1</v>
      </c>
      <c r="C412" s="114" t="s">
        <v>283</v>
      </c>
      <c r="D412" s="64" t="s">
        <v>323</v>
      </c>
      <c r="E412" s="114" t="s">
        <v>261</v>
      </c>
      <c r="F412" s="114" t="s">
        <v>311</v>
      </c>
    </row>
    <row r="413" spans="1:6" ht="12.75">
      <c r="A413" s="113" t="s">
        <v>21</v>
      </c>
      <c r="B413" s="113">
        <v>1</v>
      </c>
      <c r="C413" s="114" t="s">
        <v>281</v>
      </c>
      <c r="D413" s="64" t="s">
        <v>323</v>
      </c>
      <c r="E413" s="114" t="s">
        <v>261</v>
      </c>
      <c r="F413" s="114" t="s">
        <v>352</v>
      </c>
    </row>
    <row r="414" spans="1:6" ht="12.75">
      <c r="A414" s="42" t="s">
        <v>21</v>
      </c>
      <c r="B414" s="42">
        <v>1</v>
      </c>
      <c r="C414" s="108" t="s">
        <v>281</v>
      </c>
      <c r="D414" s="64" t="s">
        <v>323</v>
      </c>
      <c r="E414" s="108" t="s">
        <v>282</v>
      </c>
      <c r="F414" s="108" t="s">
        <v>352</v>
      </c>
    </row>
    <row r="415" spans="1:6" ht="12.75">
      <c r="A415" s="111" t="s">
        <v>21</v>
      </c>
      <c r="B415" s="111">
        <v>1</v>
      </c>
      <c r="C415" s="112" t="s">
        <v>281</v>
      </c>
      <c r="D415" s="64" t="s">
        <v>323</v>
      </c>
      <c r="E415" s="112" t="s">
        <v>263</v>
      </c>
      <c r="F415" s="112" t="s">
        <v>352</v>
      </c>
    </row>
    <row r="416" spans="1:6" ht="12.75">
      <c r="A416" s="113" t="s">
        <v>21</v>
      </c>
      <c r="B416" s="113">
        <v>1</v>
      </c>
      <c r="C416" s="114" t="s">
        <v>281</v>
      </c>
      <c r="D416" s="64" t="s">
        <v>323</v>
      </c>
      <c r="E416" s="114" t="s">
        <v>261</v>
      </c>
      <c r="F416" s="114" t="s">
        <v>352</v>
      </c>
    </row>
    <row r="417" spans="1:6" ht="12.75">
      <c r="A417" s="113" t="s">
        <v>21</v>
      </c>
      <c r="B417" s="113">
        <v>4</v>
      </c>
      <c r="C417" s="114" t="s">
        <v>283</v>
      </c>
      <c r="D417" s="64" t="s">
        <v>323</v>
      </c>
      <c r="E417" s="114" t="s">
        <v>261</v>
      </c>
      <c r="F417" s="114" t="s">
        <v>352</v>
      </c>
    </row>
    <row r="418" spans="1:6" ht="12.75">
      <c r="A418" s="107" t="s">
        <v>21</v>
      </c>
      <c r="B418" s="107">
        <v>5</v>
      </c>
      <c r="C418" s="106" t="s">
        <v>281</v>
      </c>
      <c r="D418" s="64" t="s">
        <v>323</v>
      </c>
      <c r="F418" s="106" t="s">
        <v>386</v>
      </c>
    </row>
    <row r="419" spans="1:6" ht="12.75">
      <c r="A419" s="107" t="s">
        <v>21</v>
      </c>
      <c r="B419" s="107">
        <v>1</v>
      </c>
      <c r="C419" s="106" t="s">
        <v>283</v>
      </c>
      <c r="D419" s="64" t="s">
        <v>323</v>
      </c>
      <c r="F419" s="106" t="s">
        <v>386</v>
      </c>
    </row>
    <row r="420" spans="1:6" ht="12.75">
      <c r="A420" s="113" t="s">
        <v>21</v>
      </c>
      <c r="B420" s="113">
        <v>1</v>
      </c>
      <c r="C420" s="114" t="s">
        <v>281</v>
      </c>
      <c r="D420" s="64" t="s">
        <v>323</v>
      </c>
      <c r="E420" s="114" t="s">
        <v>261</v>
      </c>
      <c r="F420" s="114" t="s">
        <v>388</v>
      </c>
    </row>
    <row r="421" spans="1:6" ht="12.75">
      <c r="A421" s="42" t="s">
        <v>21</v>
      </c>
      <c r="B421" s="42">
        <v>1</v>
      </c>
      <c r="C421" s="108" t="s">
        <v>281</v>
      </c>
      <c r="D421" s="64" t="s">
        <v>323</v>
      </c>
      <c r="E421" s="108" t="s">
        <v>282</v>
      </c>
      <c r="F421" s="108" t="s">
        <v>388</v>
      </c>
    </row>
    <row r="422" spans="1:6" ht="12.75">
      <c r="A422" s="113" t="s">
        <v>21</v>
      </c>
      <c r="B422" s="113">
        <v>2</v>
      </c>
      <c r="C422" s="114" t="s">
        <v>281</v>
      </c>
      <c r="D422" s="64" t="s">
        <v>323</v>
      </c>
      <c r="E422" s="114" t="s">
        <v>261</v>
      </c>
      <c r="F422" s="114" t="s">
        <v>388</v>
      </c>
    </row>
    <row r="423" spans="1:6" ht="12.75">
      <c r="A423" s="113" t="s">
        <v>21</v>
      </c>
      <c r="B423" s="113">
        <v>1</v>
      </c>
      <c r="C423" s="114" t="s">
        <v>281</v>
      </c>
      <c r="D423" s="64" t="s">
        <v>323</v>
      </c>
      <c r="E423" s="114" t="s">
        <v>261</v>
      </c>
      <c r="F423" s="114" t="s">
        <v>388</v>
      </c>
    </row>
    <row r="424" spans="1:6" ht="12.75">
      <c r="A424" s="113" t="s">
        <v>21</v>
      </c>
      <c r="B424" s="113">
        <v>1</v>
      </c>
      <c r="C424" s="114" t="s">
        <v>283</v>
      </c>
      <c r="D424" s="64" t="s">
        <v>323</v>
      </c>
      <c r="E424" s="114" t="s">
        <v>261</v>
      </c>
      <c r="F424" s="114" t="s">
        <v>388</v>
      </c>
    </row>
    <row r="425" spans="1:6" ht="12.75">
      <c r="A425" s="113" t="s">
        <v>21</v>
      </c>
      <c r="B425" s="113">
        <v>1</v>
      </c>
      <c r="C425" s="114" t="s">
        <v>283</v>
      </c>
      <c r="D425" s="64" t="s">
        <v>323</v>
      </c>
      <c r="E425" s="114" t="s">
        <v>261</v>
      </c>
      <c r="F425" s="114" t="s">
        <v>388</v>
      </c>
    </row>
    <row r="426" spans="1:6" ht="12.75">
      <c r="A426" s="113" t="s">
        <v>21</v>
      </c>
      <c r="B426" s="113">
        <v>1</v>
      </c>
      <c r="C426" s="114" t="s">
        <v>283</v>
      </c>
      <c r="D426" s="64" t="s">
        <v>323</v>
      </c>
      <c r="E426" s="114" t="s">
        <v>261</v>
      </c>
      <c r="F426" s="114" t="s">
        <v>388</v>
      </c>
    </row>
    <row r="427" spans="1:6" ht="12.75">
      <c r="A427" s="107" t="s">
        <v>21</v>
      </c>
      <c r="B427" s="107">
        <v>1</v>
      </c>
      <c r="C427" s="106" t="s">
        <v>283</v>
      </c>
      <c r="D427" s="64" t="s">
        <v>323</v>
      </c>
      <c r="F427" s="106" t="s">
        <v>388</v>
      </c>
    </row>
    <row r="428" spans="1:6" ht="12.75">
      <c r="A428" s="111" t="s">
        <v>21</v>
      </c>
      <c r="B428" s="111">
        <v>2</v>
      </c>
      <c r="C428" s="112" t="s">
        <v>283</v>
      </c>
      <c r="D428" s="64" t="s">
        <v>323</v>
      </c>
      <c r="E428" s="112" t="s">
        <v>263</v>
      </c>
      <c r="F428" s="112" t="s">
        <v>388</v>
      </c>
    </row>
    <row r="429" spans="1:6" ht="12.75">
      <c r="A429" s="113" t="s">
        <v>21</v>
      </c>
      <c r="B429" s="113">
        <v>1</v>
      </c>
      <c r="C429" s="114" t="s">
        <v>281</v>
      </c>
      <c r="D429" s="64" t="s">
        <v>323</v>
      </c>
      <c r="E429" s="114" t="s">
        <v>261</v>
      </c>
      <c r="F429" s="114" t="s">
        <v>388</v>
      </c>
    </row>
    <row r="430" spans="1:6" ht="12.75">
      <c r="A430" s="107" t="s">
        <v>21</v>
      </c>
      <c r="B430" s="107">
        <v>1</v>
      </c>
      <c r="C430" s="106" t="s">
        <v>281</v>
      </c>
      <c r="D430" s="64" t="s">
        <v>323</v>
      </c>
      <c r="F430" s="106" t="s">
        <v>388</v>
      </c>
    </row>
    <row r="431" spans="1:6" ht="12.75">
      <c r="A431" s="113" t="s">
        <v>21</v>
      </c>
      <c r="B431" s="113">
        <v>1</v>
      </c>
      <c r="C431" s="114" t="s">
        <v>281</v>
      </c>
      <c r="D431" s="64" t="s">
        <v>323</v>
      </c>
      <c r="E431" s="114" t="s">
        <v>261</v>
      </c>
      <c r="F431" s="114" t="s">
        <v>429</v>
      </c>
    </row>
    <row r="432" spans="1:6" ht="12.75">
      <c r="A432" s="111" t="s">
        <v>21</v>
      </c>
      <c r="B432" s="111">
        <v>2</v>
      </c>
      <c r="C432" s="112" t="s">
        <v>321</v>
      </c>
      <c r="D432" s="64" t="s">
        <v>323</v>
      </c>
      <c r="E432" s="112" t="s">
        <v>263</v>
      </c>
      <c r="F432" s="112" t="s">
        <v>429</v>
      </c>
    </row>
    <row r="433" spans="1:6" ht="12.75">
      <c r="A433" s="113" t="s">
        <v>21</v>
      </c>
      <c r="B433" s="113">
        <v>1</v>
      </c>
      <c r="C433" s="114" t="s">
        <v>281</v>
      </c>
      <c r="D433" s="64" t="s">
        <v>323</v>
      </c>
      <c r="E433" s="114" t="s">
        <v>261</v>
      </c>
      <c r="F433" s="114" t="s">
        <v>429</v>
      </c>
    </row>
    <row r="434" spans="1:6" ht="12.75">
      <c r="A434" s="113" t="s">
        <v>21</v>
      </c>
      <c r="B434" s="113">
        <v>1</v>
      </c>
      <c r="C434" s="114" t="s">
        <v>281</v>
      </c>
      <c r="D434" s="64" t="s">
        <v>323</v>
      </c>
      <c r="E434" s="114" t="s">
        <v>261</v>
      </c>
      <c r="F434" s="114" t="s">
        <v>429</v>
      </c>
    </row>
    <row r="435" spans="1:6" ht="12.75">
      <c r="A435" s="113" t="s">
        <v>21</v>
      </c>
      <c r="B435" s="113">
        <v>2</v>
      </c>
      <c r="C435" s="114" t="s">
        <v>283</v>
      </c>
      <c r="D435" s="64" t="s">
        <v>323</v>
      </c>
      <c r="E435" s="114" t="s">
        <v>261</v>
      </c>
      <c r="F435" s="114" t="s">
        <v>429</v>
      </c>
    </row>
    <row r="436" spans="1:6" ht="12.75">
      <c r="A436" s="113" t="s">
        <v>21</v>
      </c>
      <c r="B436" s="113">
        <v>1</v>
      </c>
      <c r="C436" s="114" t="s">
        <v>281</v>
      </c>
      <c r="D436" s="64" t="s">
        <v>323</v>
      </c>
      <c r="E436" s="114" t="s">
        <v>261</v>
      </c>
      <c r="F436" s="114" t="s">
        <v>429</v>
      </c>
    </row>
    <row r="437" spans="1:6" ht="12.75">
      <c r="A437" s="113" t="s">
        <v>21</v>
      </c>
      <c r="B437" s="113">
        <v>1</v>
      </c>
      <c r="C437" s="114" t="s">
        <v>283</v>
      </c>
      <c r="D437" s="64" t="s">
        <v>323</v>
      </c>
      <c r="E437" s="114" t="s">
        <v>261</v>
      </c>
      <c r="F437" s="114" t="s">
        <v>429</v>
      </c>
    </row>
    <row r="438" spans="1:6" ht="12.75">
      <c r="A438" s="107" t="s">
        <v>21</v>
      </c>
      <c r="B438" s="107">
        <v>3</v>
      </c>
      <c r="C438" s="106" t="s">
        <v>281</v>
      </c>
      <c r="D438" s="64" t="s">
        <v>323</v>
      </c>
      <c r="F438" s="106" t="s">
        <v>457</v>
      </c>
    </row>
    <row r="439" spans="1:6" ht="12.75">
      <c r="A439" s="113" t="s">
        <v>21</v>
      </c>
      <c r="B439" s="113">
        <v>1</v>
      </c>
      <c r="C439" s="114" t="s">
        <v>283</v>
      </c>
      <c r="D439" s="64" t="s">
        <v>323</v>
      </c>
      <c r="E439" s="114" t="s">
        <v>261</v>
      </c>
      <c r="F439" s="114" t="s">
        <v>458</v>
      </c>
    </row>
    <row r="440" spans="1:6" ht="12.75">
      <c r="A440" s="113" t="s">
        <v>21</v>
      </c>
      <c r="B440" s="113">
        <v>5</v>
      </c>
      <c r="C440" s="114" t="s">
        <v>281</v>
      </c>
      <c r="D440" s="64" t="s">
        <v>323</v>
      </c>
      <c r="E440" s="114" t="s">
        <v>261</v>
      </c>
      <c r="F440" s="114" t="s">
        <v>458</v>
      </c>
    </row>
    <row r="441" spans="1:6" ht="12.75">
      <c r="A441" s="42" t="s">
        <v>21</v>
      </c>
      <c r="B441" s="42">
        <v>1</v>
      </c>
      <c r="C441" s="108" t="s">
        <v>283</v>
      </c>
      <c r="D441" s="64" t="s">
        <v>323</v>
      </c>
      <c r="E441" s="108" t="s">
        <v>282</v>
      </c>
      <c r="F441" s="108" t="s">
        <v>458</v>
      </c>
    </row>
    <row r="442" spans="1:6" ht="12.75">
      <c r="A442" s="111" t="s">
        <v>21</v>
      </c>
      <c r="B442" s="111">
        <v>2</v>
      </c>
      <c r="C442" s="112" t="s">
        <v>281</v>
      </c>
      <c r="D442" s="64" t="s">
        <v>323</v>
      </c>
      <c r="E442" s="112" t="s">
        <v>263</v>
      </c>
      <c r="F442" s="112" t="s">
        <v>458</v>
      </c>
    </row>
    <row r="443" spans="1:6" ht="12.75">
      <c r="A443" s="113" t="s">
        <v>21</v>
      </c>
      <c r="B443" s="113">
        <v>1</v>
      </c>
      <c r="C443" s="114" t="s">
        <v>321</v>
      </c>
      <c r="D443" s="64" t="s">
        <v>323</v>
      </c>
      <c r="E443" s="114" t="s">
        <v>261</v>
      </c>
      <c r="F443" s="114" t="s">
        <v>458</v>
      </c>
    </row>
    <row r="444" spans="1:6" ht="12.75">
      <c r="A444" s="113" t="s">
        <v>21</v>
      </c>
      <c r="B444" s="113">
        <v>4</v>
      </c>
      <c r="C444" s="114" t="s">
        <v>281</v>
      </c>
      <c r="D444" s="64" t="s">
        <v>323</v>
      </c>
      <c r="E444" s="114" t="s">
        <v>261</v>
      </c>
      <c r="F444" s="114" t="s">
        <v>458</v>
      </c>
    </row>
    <row r="445" spans="1:6" ht="12.75">
      <c r="A445" s="109" t="s">
        <v>21</v>
      </c>
      <c r="B445" s="109">
        <v>1</v>
      </c>
      <c r="C445" s="110" t="s">
        <v>283</v>
      </c>
      <c r="D445" s="64" t="s">
        <v>323</v>
      </c>
      <c r="E445" s="110" t="s">
        <v>305</v>
      </c>
      <c r="F445" s="110" t="s">
        <v>488</v>
      </c>
    </row>
    <row r="446" spans="1:6" ht="12.75">
      <c r="A446" s="113" t="s">
        <v>21</v>
      </c>
      <c r="B446" s="113">
        <v>2</v>
      </c>
      <c r="C446" s="114" t="s">
        <v>281</v>
      </c>
      <c r="D446" s="64" t="s">
        <v>323</v>
      </c>
      <c r="E446" s="114" t="s">
        <v>261</v>
      </c>
      <c r="F446" s="114" t="s">
        <v>488</v>
      </c>
    </row>
    <row r="447" spans="1:6" ht="12.75">
      <c r="A447" s="113" t="s">
        <v>21</v>
      </c>
      <c r="B447" s="113">
        <v>5</v>
      </c>
      <c r="C447" s="114" t="s">
        <v>283</v>
      </c>
      <c r="D447" s="64" t="s">
        <v>323</v>
      </c>
      <c r="E447" s="114" t="s">
        <v>261</v>
      </c>
      <c r="F447" s="114" t="s">
        <v>488</v>
      </c>
    </row>
    <row r="448" spans="1:6" ht="12.75">
      <c r="A448" s="117" t="s">
        <v>21</v>
      </c>
      <c r="B448" s="117">
        <v>2</v>
      </c>
      <c r="C448" s="118" t="s">
        <v>283</v>
      </c>
      <c r="D448" s="64" t="s">
        <v>323</v>
      </c>
      <c r="E448" s="118" t="s">
        <v>298</v>
      </c>
      <c r="F448" s="118" t="s">
        <v>488</v>
      </c>
    </row>
    <row r="449" spans="1:6" ht="12.75">
      <c r="A449" s="113" t="s">
        <v>21</v>
      </c>
      <c r="B449" s="113">
        <v>1</v>
      </c>
      <c r="C449" s="114" t="s">
        <v>321</v>
      </c>
      <c r="D449" s="64" t="s">
        <v>323</v>
      </c>
      <c r="E449" s="114" t="s">
        <v>261</v>
      </c>
      <c r="F449" s="114" t="s">
        <v>488</v>
      </c>
    </row>
    <row r="450" spans="1:6" ht="12.75">
      <c r="A450" s="113" t="s">
        <v>21</v>
      </c>
      <c r="B450" s="113">
        <v>1</v>
      </c>
      <c r="C450" s="114" t="s">
        <v>281</v>
      </c>
      <c r="D450" s="64" t="s">
        <v>323</v>
      </c>
      <c r="E450" s="114" t="s">
        <v>261</v>
      </c>
      <c r="F450" s="114" t="s">
        <v>488</v>
      </c>
    </row>
    <row r="451" spans="1:6" ht="12.75">
      <c r="A451" s="113" t="s">
        <v>21</v>
      </c>
      <c r="B451" s="113">
        <v>1</v>
      </c>
      <c r="C451" s="114" t="s">
        <v>283</v>
      </c>
      <c r="D451" s="64" t="s">
        <v>323</v>
      </c>
      <c r="E451" s="114" t="s">
        <v>261</v>
      </c>
      <c r="F451" s="114" t="s">
        <v>488</v>
      </c>
    </row>
    <row r="452" spans="1:6" ht="12.75">
      <c r="A452" s="115" t="s">
        <v>21</v>
      </c>
      <c r="B452" s="115">
        <v>1</v>
      </c>
      <c r="C452" s="116" t="s">
        <v>281</v>
      </c>
      <c r="D452" s="64" t="s">
        <v>323</v>
      </c>
      <c r="E452" s="116" t="s">
        <v>308</v>
      </c>
      <c r="F452" s="116" t="s">
        <v>488</v>
      </c>
    </row>
    <row r="453" spans="1:6" ht="12.75">
      <c r="A453" s="117" t="s">
        <v>21</v>
      </c>
      <c r="B453" s="117">
        <v>2</v>
      </c>
      <c r="C453" s="118" t="s">
        <v>321</v>
      </c>
      <c r="D453" s="64" t="s">
        <v>323</v>
      </c>
      <c r="E453" s="118" t="s">
        <v>298</v>
      </c>
      <c r="F453" s="118" t="s">
        <v>488</v>
      </c>
    </row>
    <row r="454" spans="1:6" ht="12.75">
      <c r="A454" s="107" t="s">
        <v>21</v>
      </c>
      <c r="B454" s="107">
        <v>1</v>
      </c>
      <c r="C454" s="106" t="s">
        <v>281</v>
      </c>
      <c r="D454" s="64" t="s">
        <v>323</v>
      </c>
      <c r="F454" s="106" t="s">
        <v>488</v>
      </c>
    </row>
    <row r="455" spans="1:6" ht="12.75">
      <c r="A455" s="107" t="s">
        <v>21</v>
      </c>
      <c r="B455" s="107">
        <v>2</v>
      </c>
      <c r="C455" s="106" t="s">
        <v>281</v>
      </c>
      <c r="D455" s="64" t="s">
        <v>323</v>
      </c>
      <c r="F455" s="106" t="s">
        <v>518</v>
      </c>
    </row>
    <row r="456" spans="1:6" ht="12.75">
      <c r="A456" s="113" t="s">
        <v>21</v>
      </c>
      <c r="B456" s="113">
        <v>1</v>
      </c>
      <c r="C456" s="114" t="s">
        <v>283</v>
      </c>
      <c r="D456" s="64" t="s">
        <v>323</v>
      </c>
      <c r="E456" s="114" t="s">
        <v>261</v>
      </c>
      <c r="F456" s="114" t="s">
        <v>519</v>
      </c>
    </row>
    <row r="457" spans="1:6" ht="12.75">
      <c r="A457" s="111" t="s">
        <v>21</v>
      </c>
      <c r="B457" s="111">
        <v>1</v>
      </c>
      <c r="C457" s="112" t="s">
        <v>321</v>
      </c>
      <c r="D457" s="64" t="s">
        <v>323</v>
      </c>
      <c r="E457" s="112" t="s">
        <v>263</v>
      </c>
      <c r="F457" s="112" t="s">
        <v>519</v>
      </c>
    </row>
    <row r="458" spans="1:6" ht="12.75">
      <c r="A458" s="113" t="s">
        <v>21</v>
      </c>
      <c r="B458" s="113">
        <v>2</v>
      </c>
      <c r="C458" s="114" t="s">
        <v>281</v>
      </c>
      <c r="D458" s="64" t="s">
        <v>323</v>
      </c>
      <c r="E458" s="114" t="s">
        <v>261</v>
      </c>
      <c r="F458" s="114" t="s">
        <v>519</v>
      </c>
    </row>
    <row r="459" spans="1:6" ht="12.75">
      <c r="A459" s="113" t="s">
        <v>21</v>
      </c>
      <c r="B459" s="113">
        <v>3</v>
      </c>
      <c r="C459" s="114" t="s">
        <v>283</v>
      </c>
      <c r="D459" s="64" t="s">
        <v>323</v>
      </c>
      <c r="E459" s="114" t="s">
        <v>261</v>
      </c>
      <c r="F459" s="114" t="s">
        <v>519</v>
      </c>
    </row>
    <row r="460" spans="1:6" ht="12.75">
      <c r="A460" s="113" t="s">
        <v>21</v>
      </c>
      <c r="B460" s="113">
        <v>1</v>
      </c>
      <c r="C460" s="114" t="s">
        <v>281</v>
      </c>
      <c r="D460" s="64" t="s">
        <v>323</v>
      </c>
      <c r="E460" s="114" t="s">
        <v>261</v>
      </c>
      <c r="F460" s="114" t="s">
        <v>519</v>
      </c>
    </row>
    <row r="461" spans="1:6" ht="12.75">
      <c r="A461" s="113" t="s">
        <v>21</v>
      </c>
      <c r="B461" s="113">
        <v>1</v>
      </c>
      <c r="C461" s="114" t="s">
        <v>283</v>
      </c>
      <c r="D461" s="64" t="s">
        <v>323</v>
      </c>
      <c r="E461" s="114" t="s">
        <v>261</v>
      </c>
      <c r="F461" s="114" t="s">
        <v>519</v>
      </c>
    </row>
    <row r="462" spans="1:6" ht="12.75">
      <c r="A462" s="111" t="s">
        <v>21</v>
      </c>
      <c r="B462" s="111">
        <v>1</v>
      </c>
      <c r="C462" s="112" t="s">
        <v>281</v>
      </c>
      <c r="D462" s="64" t="s">
        <v>323</v>
      </c>
      <c r="E462" s="112" t="s">
        <v>263</v>
      </c>
      <c r="F462" s="112" t="s">
        <v>519</v>
      </c>
    </row>
    <row r="463" spans="1:6" ht="12.75">
      <c r="A463" s="113" t="s">
        <v>21</v>
      </c>
      <c r="B463" s="113">
        <v>1</v>
      </c>
      <c r="C463" s="114" t="s">
        <v>281</v>
      </c>
      <c r="D463" s="64" t="s">
        <v>323</v>
      </c>
      <c r="E463" s="114" t="s">
        <v>287</v>
      </c>
      <c r="F463" s="114" t="s">
        <v>519</v>
      </c>
    </row>
    <row r="464" spans="1:6" ht="12.75">
      <c r="A464" s="113" t="s">
        <v>21</v>
      </c>
      <c r="B464" s="113">
        <v>1</v>
      </c>
      <c r="C464" s="114" t="s">
        <v>283</v>
      </c>
      <c r="D464" s="64" t="s">
        <v>323</v>
      </c>
      <c r="E464" s="114" t="s">
        <v>261</v>
      </c>
      <c r="F464" s="114" t="s">
        <v>519</v>
      </c>
    </row>
    <row r="465" spans="1:6" ht="12.75">
      <c r="A465" s="117" t="s">
        <v>21</v>
      </c>
      <c r="B465" s="117">
        <v>1</v>
      </c>
      <c r="C465" s="118" t="s">
        <v>283</v>
      </c>
      <c r="D465" s="64" t="s">
        <v>323</v>
      </c>
      <c r="E465" s="118" t="s">
        <v>298</v>
      </c>
      <c r="F465" s="118" t="s">
        <v>519</v>
      </c>
    </row>
    <row r="466" spans="1:6" ht="12.75">
      <c r="A466" s="111" t="s">
        <v>21</v>
      </c>
      <c r="B466" s="111">
        <v>1</v>
      </c>
      <c r="C466" s="112" t="s">
        <v>321</v>
      </c>
      <c r="D466" s="64" t="s">
        <v>323</v>
      </c>
      <c r="E466" s="112" t="s">
        <v>263</v>
      </c>
      <c r="F466" s="112" t="s">
        <v>519</v>
      </c>
    </row>
    <row r="467" spans="1:6" ht="12.75">
      <c r="A467" s="107" t="s">
        <v>21</v>
      </c>
      <c r="B467" s="107">
        <v>1</v>
      </c>
      <c r="C467" s="106" t="s">
        <v>281</v>
      </c>
      <c r="D467" s="64" t="s">
        <v>323</v>
      </c>
      <c r="F467" s="106" t="s">
        <v>519</v>
      </c>
    </row>
    <row r="468" spans="1:6" ht="12.75">
      <c r="A468" s="107" t="s">
        <v>21</v>
      </c>
      <c r="B468" s="107">
        <v>2</v>
      </c>
      <c r="C468" s="106" t="s">
        <v>283</v>
      </c>
      <c r="D468" s="64" t="s">
        <v>323</v>
      </c>
      <c r="F468" s="106" t="s">
        <v>519</v>
      </c>
    </row>
    <row r="469" spans="1:6" ht="12.75">
      <c r="A469" s="113" t="s">
        <v>21</v>
      </c>
      <c r="B469" s="113">
        <v>1</v>
      </c>
      <c r="C469" s="114" t="s">
        <v>283</v>
      </c>
      <c r="D469" s="64" t="s">
        <v>323</v>
      </c>
      <c r="E469" s="114" t="s">
        <v>261</v>
      </c>
      <c r="F469" s="114" t="s">
        <v>537</v>
      </c>
    </row>
    <row r="470" spans="1:6" ht="12.75">
      <c r="A470" s="113" t="s">
        <v>21</v>
      </c>
      <c r="B470" s="113">
        <v>4</v>
      </c>
      <c r="C470" s="114" t="s">
        <v>281</v>
      </c>
      <c r="D470" s="64" t="s">
        <v>323</v>
      </c>
      <c r="E470" s="114" t="s">
        <v>261</v>
      </c>
      <c r="F470" s="114" t="s">
        <v>537</v>
      </c>
    </row>
    <row r="471" spans="1:6" ht="12.75">
      <c r="A471" s="113" t="s">
        <v>21</v>
      </c>
      <c r="B471" s="113">
        <v>6</v>
      </c>
      <c r="C471" s="114" t="s">
        <v>283</v>
      </c>
      <c r="D471" s="64" t="s">
        <v>323</v>
      </c>
      <c r="E471" s="114" t="s">
        <v>261</v>
      </c>
      <c r="F471" s="114" t="s">
        <v>537</v>
      </c>
    </row>
    <row r="472" spans="1:6" ht="12.75">
      <c r="A472" s="113" t="s">
        <v>21</v>
      </c>
      <c r="B472" s="113">
        <v>1</v>
      </c>
      <c r="C472" s="114" t="s">
        <v>283</v>
      </c>
      <c r="D472" s="64" t="s">
        <v>323</v>
      </c>
      <c r="E472" s="114" t="s">
        <v>261</v>
      </c>
      <c r="F472" s="114" t="s">
        <v>537</v>
      </c>
    </row>
    <row r="473" spans="1:6" ht="12.75">
      <c r="A473" s="113" t="s">
        <v>21</v>
      </c>
      <c r="B473" s="113">
        <v>1</v>
      </c>
      <c r="C473" s="114" t="s">
        <v>283</v>
      </c>
      <c r="D473" s="64" t="s">
        <v>323</v>
      </c>
      <c r="E473" s="114" t="s">
        <v>261</v>
      </c>
      <c r="F473" s="114" t="s">
        <v>537</v>
      </c>
    </row>
    <row r="474" spans="1:6" ht="12.75">
      <c r="A474" s="111" t="s">
        <v>22</v>
      </c>
      <c r="B474" s="111">
        <v>3</v>
      </c>
      <c r="C474" s="112" t="s">
        <v>24</v>
      </c>
      <c r="D474" s="64" t="s">
        <v>323</v>
      </c>
      <c r="E474" s="112" t="s">
        <v>263</v>
      </c>
      <c r="F474" s="112" t="s">
        <v>519</v>
      </c>
    </row>
    <row r="475" spans="1:6" ht="12.75">
      <c r="A475" s="113" t="s">
        <v>349</v>
      </c>
      <c r="B475" s="113">
        <v>1</v>
      </c>
      <c r="C475" s="114" t="s">
        <v>350</v>
      </c>
      <c r="D475" s="64" t="s">
        <v>351</v>
      </c>
      <c r="E475" s="114" t="s">
        <v>261</v>
      </c>
      <c r="F475" s="114" t="s">
        <v>311</v>
      </c>
    </row>
    <row r="476" spans="1:6" ht="12.75">
      <c r="A476" s="107" t="s">
        <v>7</v>
      </c>
      <c r="B476" s="107">
        <v>1</v>
      </c>
      <c r="C476" s="106" t="s">
        <v>309</v>
      </c>
      <c r="D476" s="64" t="s">
        <v>387</v>
      </c>
      <c r="F476" s="106" t="s">
        <v>388</v>
      </c>
    </row>
    <row r="477" spans="1:6" ht="12.75">
      <c r="A477" s="113" t="s">
        <v>11</v>
      </c>
      <c r="B477" s="113">
        <v>1</v>
      </c>
      <c r="C477" s="114" t="s">
        <v>12</v>
      </c>
      <c r="D477" s="64" t="s">
        <v>265</v>
      </c>
      <c r="E477" s="114" t="s">
        <v>261</v>
      </c>
      <c r="F477" s="114" t="s">
        <v>1</v>
      </c>
    </row>
    <row r="478" spans="1:6" ht="12.75">
      <c r="A478" s="113" t="s">
        <v>11</v>
      </c>
      <c r="B478" s="113">
        <v>1</v>
      </c>
      <c r="C478" s="114" t="s">
        <v>12</v>
      </c>
      <c r="D478" s="64" t="s">
        <v>360</v>
      </c>
      <c r="E478" s="114" t="s">
        <v>261</v>
      </c>
      <c r="F478" s="114" t="s">
        <v>352</v>
      </c>
    </row>
    <row r="479" spans="1:6" ht="12.75">
      <c r="A479" s="117" t="s">
        <v>75</v>
      </c>
      <c r="B479" s="117">
        <v>1</v>
      </c>
      <c r="C479" s="118" t="s">
        <v>259</v>
      </c>
      <c r="D479" s="64" t="s">
        <v>319</v>
      </c>
      <c r="E479" s="118" t="s">
        <v>298</v>
      </c>
      <c r="F479" s="118" t="s">
        <v>352</v>
      </c>
    </row>
    <row r="480" spans="1:6" ht="12.75">
      <c r="A480" s="111" t="s">
        <v>75</v>
      </c>
      <c r="B480" s="111">
        <v>1</v>
      </c>
      <c r="C480" s="112" t="s">
        <v>259</v>
      </c>
      <c r="D480" s="64" t="s">
        <v>319</v>
      </c>
      <c r="E480" s="112" t="s">
        <v>263</v>
      </c>
      <c r="F480" s="112" t="s">
        <v>458</v>
      </c>
    </row>
    <row r="481" spans="1:6" ht="12.75">
      <c r="A481" s="113" t="s">
        <v>13</v>
      </c>
      <c r="B481" s="113">
        <v>6</v>
      </c>
      <c r="C481" s="114" t="s">
        <v>14</v>
      </c>
      <c r="D481" s="64" t="s">
        <v>319</v>
      </c>
      <c r="E481" s="114" t="s">
        <v>261</v>
      </c>
      <c r="F481" s="114" t="s">
        <v>352</v>
      </c>
    </row>
    <row r="482" spans="1:6" ht="12.75">
      <c r="A482" s="117" t="s">
        <v>13</v>
      </c>
      <c r="B482" s="117">
        <v>1</v>
      </c>
      <c r="C482" s="118" t="s">
        <v>14</v>
      </c>
      <c r="D482" s="64" t="s">
        <v>319</v>
      </c>
      <c r="E482" s="118" t="s">
        <v>298</v>
      </c>
      <c r="F482" s="118" t="s">
        <v>352</v>
      </c>
    </row>
    <row r="483" spans="1:6" ht="12.75">
      <c r="A483" s="117" t="s">
        <v>15</v>
      </c>
      <c r="B483" s="117">
        <v>6</v>
      </c>
      <c r="C483" s="118" t="s">
        <v>16</v>
      </c>
      <c r="D483" s="64" t="s">
        <v>319</v>
      </c>
      <c r="E483" s="118" t="s">
        <v>298</v>
      </c>
      <c r="F483" s="118" t="s">
        <v>352</v>
      </c>
    </row>
    <row r="484" spans="1:6" ht="12.75">
      <c r="A484" s="113" t="s">
        <v>17</v>
      </c>
      <c r="B484" s="113">
        <v>1</v>
      </c>
      <c r="C484" s="114" t="s">
        <v>18</v>
      </c>
      <c r="D484" s="64" t="s">
        <v>319</v>
      </c>
      <c r="E484" s="114" t="s">
        <v>261</v>
      </c>
      <c r="F484" s="114" t="s">
        <v>311</v>
      </c>
    </row>
    <row r="485" spans="1:6" ht="12.75">
      <c r="A485" s="111" t="s">
        <v>17</v>
      </c>
      <c r="B485" s="111">
        <v>1</v>
      </c>
      <c r="C485" s="112" t="s">
        <v>18</v>
      </c>
      <c r="D485" s="64" t="s">
        <v>319</v>
      </c>
      <c r="E485" s="112" t="s">
        <v>263</v>
      </c>
      <c r="F485" s="112" t="s">
        <v>352</v>
      </c>
    </row>
    <row r="486" spans="1:6" ht="12.75">
      <c r="A486" s="113" t="s">
        <v>17</v>
      </c>
      <c r="B486" s="113">
        <v>3</v>
      </c>
      <c r="C486" s="114" t="s">
        <v>18</v>
      </c>
      <c r="D486" s="64" t="s">
        <v>319</v>
      </c>
      <c r="E486" s="114" t="s">
        <v>261</v>
      </c>
      <c r="F486" s="114" t="s">
        <v>352</v>
      </c>
    </row>
    <row r="487" spans="1:6" ht="12.75">
      <c r="A487" s="117" t="s">
        <v>17</v>
      </c>
      <c r="B487" s="117">
        <v>5</v>
      </c>
      <c r="C487" s="118" t="s">
        <v>18</v>
      </c>
      <c r="D487" s="64" t="s">
        <v>319</v>
      </c>
      <c r="E487" s="118" t="s">
        <v>298</v>
      </c>
      <c r="F487" s="118" t="s">
        <v>352</v>
      </c>
    </row>
    <row r="488" spans="1:6" ht="12.75">
      <c r="A488" s="111" t="s">
        <v>29</v>
      </c>
      <c r="B488" s="111">
        <v>1</v>
      </c>
      <c r="C488" s="112" t="s">
        <v>190</v>
      </c>
      <c r="D488" s="64" t="s">
        <v>531</v>
      </c>
      <c r="E488" s="112" t="s">
        <v>263</v>
      </c>
      <c r="F488" s="112" t="s">
        <v>519</v>
      </c>
    </row>
    <row r="489" spans="1:6" ht="12.75">
      <c r="A489" s="111" t="s">
        <v>22</v>
      </c>
      <c r="B489" s="111">
        <v>1</v>
      </c>
      <c r="C489" s="112" t="s">
        <v>26</v>
      </c>
      <c r="D489" s="64" t="s">
        <v>514</v>
      </c>
      <c r="E489" s="112" t="s">
        <v>263</v>
      </c>
      <c r="F489" s="112" t="s">
        <v>507</v>
      </c>
    </row>
    <row r="490" spans="1:6" ht="12.75">
      <c r="A490" s="113" t="s">
        <v>31</v>
      </c>
      <c r="B490" s="113">
        <v>1</v>
      </c>
      <c r="C490" s="114" t="s">
        <v>12</v>
      </c>
      <c r="D490" s="64" t="s">
        <v>295</v>
      </c>
      <c r="E490" s="114" t="s">
        <v>261</v>
      </c>
      <c r="F490" s="114" t="s">
        <v>1</v>
      </c>
    </row>
    <row r="491" spans="1:6" ht="12.75">
      <c r="A491" s="107" t="s">
        <v>11</v>
      </c>
      <c r="B491" s="107">
        <v>1</v>
      </c>
      <c r="C491" s="106" t="s">
        <v>12</v>
      </c>
      <c r="D491" s="64" t="s">
        <v>292</v>
      </c>
      <c r="F491" s="106" t="s">
        <v>429</v>
      </c>
    </row>
    <row r="492" spans="1:6" ht="12.75">
      <c r="A492" s="111" t="s">
        <v>31</v>
      </c>
      <c r="B492" s="111">
        <v>1</v>
      </c>
      <c r="C492" s="112" t="s">
        <v>12</v>
      </c>
      <c r="D492" s="64" t="s">
        <v>292</v>
      </c>
      <c r="E492" s="112" t="s">
        <v>263</v>
      </c>
      <c r="F492" s="112" t="s">
        <v>1</v>
      </c>
    </row>
    <row r="493" spans="1:6" ht="12.75">
      <c r="A493" s="107" t="s">
        <v>11</v>
      </c>
      <c r="B493" s="107">
        <v>1</v>
      </c>
      <c r="C493" s="106" t="s">
        <v>12</v>
      </c>
      <c r="D493" s="64" t="s">
        <v>435</v>
      </c>
      <c r="F493" s="106" t="s">
        <v>429</v>
      </c>
    </row>
    <row r="494" spans="1:6" ht="12.75">
      <c r="A494" s="107" t="s">
        <v>31</v>
      </c>
      <c r="B494" s="107">
        <v>1</v>
      </c>
      <c r="C494" s="106" t="s">
        <v>12</v>
      </c>
      <c r="D494" s="64" t="s">
        <v>454</v>
      </c>
      <c r="F494" s="106" t="s">
        <v>429</v>
      </c>
    </row>
    <row r="495" spans="1:6" ht="12.75">
      <c r="A495" s="113" t="s">
        <v>31</v>
      </c>
      <c r="B495" s="113">
        <v>1</v>
      </c>
      <c r="C495" s="114" t="s">
        <v>12</v>
      </c>
      <c r="D495" s="64" t="s">
        <v>344</v>
      </c>
      <c r="E495" s="114" t="s">
        <v>261</v>
      </c>
      <c r="F495" s="114" t="s">
        <v>311</v>
      </c>
    </row>
    <row r="496" spans="1:6" ht="12.75">
      <c r="A496" s="107" t="s">
        <v>11</v>
      </c>
      <c r="B496" s="107">
        <v>1</v>
      </c>
      <c r="C496" s="106" t="s">
        <v>12</v>
      </c>
      <c r="D496" s="64" t="s">
        <v>436</v>
      </c>
      <c r="F496" s="106" t="s">
        <v>429</v>
      </c>
    </row>
    <row r="497" spans="1:6" ht="12.75">
      <c r="A497" s="113" t="s">
        <v>11</v>
      </c>
      <c r="B497" s="113">
        <v>1</v>
      </c>
      <c r="C497" s="114" t="s">
        <v>12</v>
      </c>
      <c r="D497" s="64" t="s">
        <v>425</v>
      </c>
      <c r="E497" s="114" t="s">
        <v>261</v>
      </c>
      <c r="F497" s="114" t="s">
        <v>458</v>
      </c>
    </row>
    <row r="498" spans="1:6" ht="12.75">
      <c r="A498" s="107" t="s">
        <v>31</v>
      </c>
      <c r="B498" s="107">
        <v>1</v>
      </c>
      <c r="C498" s="106" t="s">
        <v>12</v>
      </c>
      <c r="D498" s="64" t="s">
        <v>425</v>
      </c>
      <c r="F498" s="106" t="s">
        <v>388</v>
      </c>
    </row>
    <row r="499" spans="1:6" ht="12.75">
      <c r="A499" s="113" t="s">
        <v>11</v>
      </c>
      <c r="B499" s="113">
        <v>1</v>
      </c>
      <c r="C499" s="114" t="s">
        <v>12</v>
      </c>
      <c r="D499" s="64" t="s">
        <v>266</v>
      </c>
      <c r="E499" s="114" t="s">
        <v>261</v>
      </c>
      <c r="F499" s="114" t="s">
        <v>1</v>
      </c>
    </row>
    <row r="500" spans="1:6" ht="12.75">
      <c r="A500" s="111" t="s">
        <v>11</v>
      </c>
      <c r="B500" s="111">
        <v>1</v>
      </c>
      <c r="C500" s="112" t="s">
        <v>12</v>
      </c>
      <c r="D500" s="64" t="s">
        <v>264</v>
      </c>
      <c r="E500" s="112" t="s">
        <v>263</v>
      </c>
      <c r="F500" s="112" t="s">
        <v>1</v>
      </c>
    </row>
    <row r="501" spans="1:6" ht="12.75">
      <c r="A501" s="107" t="s">
        <v>11</v>
      </c>
      <c r="B501" s="107">
        <v>1</v>
      </c>
      <c r="C501" s="106" t="s">
        <v>12</v>
      </c>
      <c r="D501" s="64" t="s">
        <v>264</v>
      </c>
      <c r="F501" s="106" t="s">
        <v>458</v>
      </c>
    </row>
    <row r="502" spans="1:6" ht="12.75">
      <c r="A502" s="111" t="s">
        <v>31</v>
      </c>
      <c r="B502" s="111">
        <v>1</v>
      </c>
      <c r="C502" s="112" t="s">
        <v>12</v>
      </c>
      <c r="D502" s="64" t="s">
        <v>293</v>
      </c>
      <c r="E502" s="112" t="s">
        <v>263</v>
      </c>
      <c r="F502" s="112" t="s">
        <v>1</v>
      </c>
    </row>
    <row r="503" spans="1:6" ht="12.75">
      <c r="A503" s="107" t="s">
        <v>11</v>
      </c>
      <c r="B503" s="107">
        <v>1</v>
      </c>
      <c r="C503" s="106" t="s">
        <v>12</v>
      </c>
      <c r="D503" s="64" t="s">
        <v>400</v>
      </c>
      <c r="F503" s="106" t="s">
        <v>388</v>
      </c>
    </row>
    <row r="504" spans="1:6" ht="12.75">
      <c r="A504" s="115" t="s">
        <v>31</v>
      </c>
      <c r="B504" s="115">
        <v>1</v>
      </c>
      <c r="C504" s="116" t="s">
        <v>347</v>
      </c>
      <c r="D504" s="64" t="s">
        <v>385</v>
      </c>
      <c r="E504" s="116" t="s">
        <v>308</v>
      </c>
      <c r="F504" s="116" t="s">
        <v>352</v>
      </c>
    </row>
    <row r="505" spans="1:6" ht="12.75">
      <c r="A505" s="111" t="s">
        <v>19</v>
      </c>
      <c r="B505" s="111">
        <v>1</v>
      </c>
      <c r="C505" s="112" t="s">
        <v>20</v>
      </c>
      <c r="D505" s="64" t="s">
        <v>277</v>
      </c>
      <c r="E505" s="112" t="s">
        <v>263</v>
      </c>
      <c r="F505" s="112" t="s">
        <v>1</v>
      </c>
    </row>
    <row r="506" spans="1:6" ht="12.75">
      <c r="A506" s="107" t="s">
        <v>31</v>
      </c>
      <c r="B506" s="107">
        <v>1</v>
      </c>
      <c r="C506" s="106" t="s">
        <v>12</v>
      </c>
      <c r="D506" s="64" t="s">
        <v>480</v>
      </c>
      <c r="F506" s="106" t="s">
        <v>458</v>
      </c>
    </row>
    <row r="507" spans="1:6" ht="12.75">
      <c r="A507" s="107" t="s">
        <v>15</v>
      </c>
      <c r="B507" s="107">
        <v>1</v>
      </c>
      <c r="C507" s="106" t="s">
        <v>16</v>
      </c>
      <c r="D507" s="64" t="s">
        <v>471</v>
      </c>
      <c r="F507" s="106" t="s">
        <v>519</v>
      </c>
    </row>
    <row r="508" spans="1:6" ht="12.75">
      <c r="A508" s="107" t="s">
        <v>17</v>
      </c>
      <c r="B508" s="107">
        <v>1</v>
      </c>
      <c r="C508" s="106" t="s">
        <v>18</v>
      </c>
      <c r="D508" s="64" t="s">
        <v>471</v>
      </c>
      <c r="F508" s="106" t="s">
        <v>458</v>
      </c>
    </row>
    <row r="509" spans="1:6" ht="12.75">
      <c r="A509" s="117" t="s">
        <v>17</v>
      </c>
      <c r="B509" s="117">
        <v>1</v>
      </c>
      <c r="C509" s="118" t="s">
        <v>18</v>
      </c>
      <c r="D509" s="64" t="s">
        <v>471</v>
      </c>
      <c r="E509" s="118" t="s">
        <v>298</v>
      </c>
      <c r="F509" s="118" t="s">
        <v>519</v>
      </c>
    </row>
    <row r="510" spans="1:6" ht="12.75">
      <c r="A510" s="113" t="s">
        <v>22</v>
      </c>
      <c r="B510" s="113">
        <v>1</v>
      </c>
      <c r="C510" s="114" t="s">
        <v>25</v>
      </c>
      <c r="D510" s="64" t="s">
        <v>471</v>
      </c>
      <c r="E510" s="114" t="s">
        <v>261</v>
      </c>
      <c r="F510" s="114" t="s">
        <v>458</v>
      </c>
    </row>
    <row r="511" spans="1:6" ht="12.75">
      <c r="A511" s="42" t="s">
        <v>31</v>
      </c>
      <c r="B511" s="42">
        <v>1</v>
      </c>
      <c r="C511" s="108" t="s">
        <v>347</v>
      </c>
      <c r="D511" s="64" t="s">
        <v>534</v>
      </c>
      <c r="E511" s="108" t="s">
        <v>282</v>
      </c>
      <c r="F511" s="108" t="s">
        <v>519</v>
      </c>
    </row>
    <row r="512" spans="1:6" ht="12.75">
      <c r="A512" s="111" t="s">
        <v>22</v>
      </c>
      <c r="B512" s="111">
        <v>1</v>
      </c>
      <c r="C512" s="112" t="s">
        <v>28</v>
      </c>
      <c r="D512" s="64" t="s">
        <v>289</v>
      </c>
      <c r="E512" s="112" t="s">
        <v>263</v>
      </c>
      <c r="F512" s="112" t="s">
        <v>1</v>
      </c>
    </row>
    <row r="513" spans="1:6" ht="12.75">
      <c r="A513" s="111" t="s">
        <v>22</v>
      </c>
      <c r="B513" s="111">
        <v>2</v>
      </c>
      <c r="C513" s="112" t="s">
        <v>26</v>
      </c>
      <c r="D513" s="64" t="s">
        <v>289</v>
      </c>
      <c r="E513" s="112" t="s">
        <v>263</v>
      </c>
      <c r="F513" s="112" t="s">
        <v>429</v>
      </c>
    </row>
    <row r="514" spans="1:6" ht="12.75">
      <c r="A514" s="113" t="s">
        <v>22</v>
      </c>
      <c r="B514" s="113">
        <v>3</v>
      </c>
      <c r="C514" s="114" t="s">
        <v>26</v>
      </c>
      <c r="D514" s="64" t="s">
        <v>289</v>
      </c>
      <c r="E514" s="114" t="s">
        <v>261</v>
      </c>
      <c r="F514" s="114" t="s">
        <v>429</v>
      </c>
    </row>
    <row r="515" spans="1:6" ht="12.75">
      <c r="A515" s="113" t="s">
        <v>22</v>
      </c>
      <c r="B515" s="113">
        <v>1</v>
      </c>
      <c r="C515" s="114" t="s">
        <v>26</v>
      </c>
      <c r="D515" s="64" t="s">
        <v>289</v>
      </c>
      <c r="E515" s="114" t="s">
        <v>287</v>
      </c>
      <c r="F515" s="114" t="s">
        <v>429</v>
      </c>
    </row>
    <row r="516" spans="1:6" ht="12.75">
      <c r="A516" s="117" t="s">
        <v>22</v>
      </c>
      <c r="B516" s="117">
        <v>1</v>
      </c>
      <c r="C516" s="118" t="s">
        <v>26</v>
      </c>
      <c r="D516" s="64" t="s">
        <v>289</v>
      </c>
      <c r="E516" s="118" t="s">
        <v>298</v>
      </c>
      <c r="F516" s="118" t="s">
        <v>429</v>
      </c>
    </row>
    <row r="517" spans="1:6" ht="12.75">
      <c r="A517" s="113" t="s">
        <v>22</v>
      </c>
      <c r="B517" s="113">
        <v>2</v>
      </c>
      <c r="C517" s="114" t="s">
        <v>26</v>
      </c>
      <c r="D517" s="64" t="s">
        <v>289</v>
      </c>
      <c r="E517" s="114" t="s">
        <v>287</v>
      </c>
      <c r="F517" s="114" t="s">
        <v>488</v>
      </c>
    </row>
    <row r="518" spans="1:6" ht="12.75">
      <c r="A518" s="113" t="s">
        <v>29</v>
      </c>
      <c r="B518" s="113">
        <v>1</v>
      </c>
      <c r="C518" s="114" t="s">
        <v>190</v>
      </c>
      <c r="D518" s="64" t="s">
        <v>289</v>
      </c>
      <c r="E518" s="114" t="s">
        <v>261</v>
      </c>
      <c r="F518" s="114" t="s">
        <v>311</v>
      </c>
    </row>
    <row r="519" spans="1:6" ht="12.75">
      <c r="A519" s="113" t="s">
        <v>31</v>
      </c>
      <c r="B519" s="113">
        <v>1</v>
      </c>
      <c r="C519" s="114" t="s">
        <v>302</v>
      </c>
      <c r="D519" s="64" t="s">
        <v>289</v>
      </c>
      <c r="E519" s="114" t="s">
        <v>261</v>
      </c>
      <c r="F519" s="114" t="s">
        <v>1</v>
      </c>
    </row>
    <row r="520" spans="1:6" ht="12.75">
      <c r="A520" s="42" t="s">
        <v>22</v>
      </c>
      <c r="B520" s="42">
        <v>1</v>
      </c>
      <c r="C520" s="108" t="s">
        <v>26</v>
      </c>
      <c r="D520" s="64" t="s">
        <v>501</v>
      </c>
      <c r="E520" s="108" t="s">
        <v>282</v>
      </c>
      <c r="F520" s="108" t="s">
        <v>488</v>
      </c>
    </row>
    <row r="521" spans="1:6" ht="12.75">
      <c r="A521" s="115" t="s">
        <v>31</v>
      </c>
      <c r="B521" s="115">
        <v>1</v>
      </c>
      <c r="C521" s="116" t="s">
        <v>347</v>
      </c>
      <c r="D521" s="64" t="s">
        <v>501</v>
      </c>
      <c r="E521" s="116" t="s">
        <v>308</v>
      </c>
      <c r="F521" s="116" t="s">
        <v>537</v>
      </c>
    </row>
    <row r="522" spans="1:6" ht="12.75">
      <c r="A522" s="111" t="s">
        <v>19</v>
      </c>
      <c r="B522" s="111">
        <v>1</v>
      </c>
      <c r="C522" s="112" t="s">
        <v>20</v>
      </c>
      <c r="D522" s="64" t="s">
        <v>409</v>
      </c>
      <c r="E522" s="112" t="s">
        <v>263</v>
      </c>
      <c r="F522" s="112" t="s">
        <v>388</v>
      </c>
    </row>
    <row r="523" spans="1:6" ht="12.75">
      <c r="A523" s="113" t="s">
        <v>19</v>
      </c>
      <c r="B523" s="113">
        <v>1</v>
      </c>
      <c r="C523" s="114" t="s">
        <v>20</v>
      </c>
      <c r="D523" s="64" t="s">
        <v>409</v>
      </c>
      <c r="E523" s="114" t="s">
        <v>261</v>
      </c>
      <c r="F523" s="114" t="s">
        <v>429</v>
      </c>
    </row>
    <row r="524" spans="1:6" ht="12.75">
      <c r="A524" s="117" t="s">
        <v>19</v>
      </c>
      <c r="B524" s="117">
        <v>1</v>
      </c>
      <c r="C524" s="118" t="s">
        <v>20</v>
      </c>
      <c r="D524" s="64" t="s">
        <v>409</v>
      </c>
      <c r="E524" s="118" t="s">
        <v>298</v>
      </c>
      <c r="F524" s="118" t="s">
        <v>458</v>
      </c>
    </row>
    <row r="525" spans="1:6" ht="12.75">
      <c r="A525" s="111" t="s">
        <v>19</v>
      </c>
      <c r="B525" s="111">
        <v>1</v>
      </c>
      <c r="C525" s="112" t="s">
        <v>20</v>
      </c>
      <c r="D525" s="64" t="s">
        <v>409</v>
      </c>
      <c r="E525" s="112" t="s">
        <v>263</v>
      </c>
      <c r="F525" s="112" t="s">
        <v>488</v>
      </c>
    </row>
    <row r="526" spans="1:6" ht="12.75">
      <c r="A526" s="113" t="s">
        <v>22</v>
      </c>
      <c r="B526" s="113">
        <v>1</v>
      </c>
      <c r="C526" s="114" t="s">
        <v>26</v>
      </c>
      <c r="D526" s="64" t="s">
        <v>409</v>
      </c>
      <c r="E526" s="114" t="s">
        <v>261</v>
      </c>
      <c r="F526" s="114" t="s">
        <v>429</v>
      </c>
    </row>
    <row r="527" spans="1:6" ht="12.75">
      <c r="A527" s="115" t="s">
        <v>19</v>
      </c>
      <c r="B527" s="115">
        <v>1</v>
      </c>
      <c r="C527" s="116" t="s">
        <v>20</v>
      </c>
      <c r="D527" s="64" t="s">
        <v>375</v>
      </c>
      <c r="E527" s="116" t="s">
        <v>308</v>
      </c>
      <c r="F527" s="116" t="s">
        <v>388</v>
      </c>
    </row>
    <row r="528" spans="1:6" ht="12.75">
      <c r="A528" s="115" t="s">
        <v>22</v>
      </c>
      <c r="B528" s="115">
        <v>1</v>
      </c>
      <c r="C528" s="116" t="s">
        <v>26</v>
      </c>
      <c r="D528" s="64" t="s">
        <v>375</v>
      </c>
      <c r="E528" s="116" t="s">
        <v>308</v>
      </c>
      <c r="F528" s="116" t="s">
        <v>352</v>
      </c>
    </row>
    <row r="529" spans="1:6" ht="12.75">
      <c r="A529" s="115" t="s">
        <v>22</v>
      </c>
      <c r="B529" s="115">
        <v>1</v>
      </c>
      <c r="C529" s="116" t="s">
        <v>26</v>
      </c>
      <c r="D529" s="64" t="s">
        <v>375</v>
      </c>
      <c r="E529" s="116" t="s">
        <v>308</v>
      </c>
      <c r="F529" s="116" t="s">
        <v>388</v>
      </c>
    </row>
    <row r="530" spans="1:6" ht="12.75">
      <c r="A530" s="111" t="s">
        <v>19</v>
      </c>
      <c r="B530" s="111">
        <v>1</v>
      </c>
      <c r="C530" s="112" t="s">
        <v>20</v>
      </c>
      <c r="D530" s="64" t="s">
        <v>278</v>
      </c>
      <c r="E530" s="112" t="s">
        <v>263</v>
      </c>
      <c r="F530" s="112" t="s">
        <v>1</v>
      </c>
    </row>
    <row r="531" spans="1:6" ht="12.75">
      <c r="A531" s="111" t="s">
        <v>19</v>
      </c>
      <c r="B531" s="111">
        <v>1</v>
      </c>
      <c r="C531" s="112" t="s">
        <v>20</v>
      </c>
      <c r="D531" s="64" t="s">
        <v>278</v>
      </c>
      <c r="E531" s="112" t="s">
        <v>263</v>
      </c>
      <c r="F531" s="112" t="s">
        <v>311</v>
      </c>
    </row>
    <row r="532" spans="1:6" ht="12.75">
      <c r="A532" s="111" t="s">
        <v>19</v>
      </c>
      <c r="B532" s="111">
        <v>1</v>
      </c>
      <c r="C532" s="112" t="s">
        <v>20</v>
      </c>
      <c r="D532" s="64" t="s">
        <v>278</v>
      </c>
      <c r="E532" s="112" t="s">
        <v>263</v>
      </c>
      <c r="F532" s="112" t="s">
        <v>352</v>
      </c>
    </row>
    <row r="533" spans="1:6" ht="12.75">
      <c r="A533" s="111" t="s">
        <v>19</v>
      </c>
      <c r="B533" s="111">
        <v>1</v>
      </c>
      <c r="C533" s="112" t="s">
        <v>20</v>
      </c>
      <c r="D533" s="64" t="s">
        <v>278</v>
      </c>
      <c r="E533" s="112" t="s">
        <v>263</v>
      </c>
      <c r="F533" s="112" t="s">
        <v>488</v>
      </c>
    </row>
    <row r="534" spans="1:6" ht="12.75">
      <c r="A534" s="115" t="s">
        <v>22</v>
      </c>
      <c r="B534" s="115">
        <v>1</v>
      </c>
      <c r="C534" s="116" t="s">
        <v>26</v>
      </c>
      <c r="D534" s="64" t="s">
        <v>278</v>
      </c>
      <c r="E534" s="116" t="s">
        <v>308</v>
      </c>
      <c r="F534" s="116" t="s">
        <v>388</v>
      </c>
    </row>
    <row r="535" spans="1:6" ht="12.75">
      <c r="A535" s="111" t="s">
        <v>15</v>
      </c>
      <c r="B535" s="111">
        <v>1</v>
      </c>
      <c r="C535" s="112" t="s">
        <v>16</v>
      </c>
      <c r="D535" s="64" t="s">
        <v>469</v>
      </c>
      <c r="E535" s="112" t="s">
        <v>263</v>
      </c>
      <c r="F535" s="112" t="s">
        <v>458</v>
      </c>
    </row>
    <row r="536" spans="1:6" ht="12.75">
      <c r="A536" s="107" t="s">
        <v>15</v>
      </c>
      <c r="B536" s="107">
        <v>1</v>
      </c>
      <c r="C536" s="106" t="s">
        <v>16</v>
      </c>
      <c r="D536" s="64" t="s">
        <v>469</v>
      </c>
      <c r="F536" s="106" t="s">
        <v>458</v>
      </c>
    </row>
    <row r="537" spans="1:6" ht="12.75">
      <c r="A537" s="111" t="s">
        <v>19</v>
      </c>
      <c r="B537" s="111">
        <v>1</v>
      </c>
      <c r="C537" s="112" t="s">
        <v>20</v>
      </c>
      <c r="D537" s="64" t="s">
        <v>469</v>
      </c>
      <c r="E537" s="112" t="s">
        <v>263</v>
      </c>
      <c r="F537" s="112" t="s">
        <v>458</v>
      </c>
    </row>
    <row r="538" spans="1:6" ht="12.75">
      <c r="A538" s="111" t="s">
        <v>19</v>
      </c>
      <c r="B538" s="111">
        <v>1</v>
      </c>
      <c r="C538" s="112" t="s">
        <v>20</v>
      </c>
      <c r="D538" s="64" t="s">
        <v>372</v>
      </c>
      <c r="E538" s="112" t="s">
        <v>263</v>
      </c>
      <c r="F538" s="112" t="s">
        <v>458</v>
      </c>
    </row>
    <row r="539" spans="1:6" ht="12.75">
      <c r="A539" s="113" t="s">
        <v>19</v>
      </c>
      <c r="B539" s="113">
        <v>1</v>
      </c>
      <c r="C539" s="114" t="s">
        <v>20</v>
      </c>
      <c r="D539" s="64" t="s">
        <v>372</v>
      </c>
      <c r="E539" s="114" t="s">
        <v>287</v>
      </c>
      <c r="F539" s="114" t="s">
        <v>458</v>
      </c>
    </row>
    <row r="540" spans="1:6" ht="12.75">
      <c r="A540" s="111" t="s">
        <v>19</v>
      </c>
      <c r="B540" s="111">
        <v>1</v>
      </c>
      <c r="C540" s="112" t="s">
        <v>20</v>
      </c>
      <c r="D540" s="64" t="s">
        <v>372</v>
      </c>
      <c r="E540" s="112" t="s">
        <v>263</v>
      </c>
      <c r="F540" s="112" t="s">
        <v>519</v>
      </c>
    </row>
    <row r="541" spans="1:6" ht="12.75">
      <c r="A541" s="42" t="s">
        <v>22</v>
      </c>
      <c r="B541" s="42">
        <v>1</v>
      </c>
      <c r="C541" s="108" t="s">
        <v>26</v>
      </c>
      <c r="D541" s="64" t="s">
        <v>372</v>
      </c>
      <c r="E541" s="108" t="s">
        <v>282</v>
      </c>
      <c r="F541" s="108" t="s">
        <v>352</v>
      </c>
    </row>
    <row r="542" spans="1:6" ht="12.75">
      <c r="A542" s="115" t="s">
        <v>22</v>
      </c>
      <c r="B542" s="115">
        <v>1</v>
      </c>
      <c r="C542" s="116" t="s">
        <v>26</v>
      </c>
      <c r="D542" s="64" t="s">
        <v>372</v>
      </c>
      <c r="E542" s="116" t="s">
        <v>308</v>
      </c>
      <c r="F542" s="116" t="s">
        <v>388</v>
      </c>
    </row>
    <row r="543" spans="1:6" ht="12.75">
      <c r="A543" s="42" t="s">
        <v>22</v>
      </c>
      <c r="B543" s="42">
        <v>1</v>
      </c>
      <c r="C543" s="108" t="s">
        <v>26</v>
      </c>
      <c r="D543" s="64" t="s">
        <v>372</v>
      </c>
      <c r="E543" s="108" t="s">
        <v>282</v>
      </c>
      <c r="F543" s="108" t="s">
        <v>429</v>
      </c>
    </row>
    <row r="544" spans="1:6" ht="12.75">
      <c r="A544" s="113" t="s">
        <v>19</v>
      </c>
      <c r="B544" s="113">
        <v>1</v>
      </c>
      <c r="C544" s="114" t="s">
        <v>20</v>
      </c>
      <c r="D544" s="64" t="s">
        <v>497</v>
      </c>
      <c r="E544" s="114" t="s">
        <v>261</v>
      </c>
      <c r="F544" s="114" t="s">
        <v>488</v>
      </c>
    </row>
    <row r="545" spans="1:6" ht="12.75">
      <c r="A545" s="115" t="s">
        <v>31</v>
      </c>
      <c r="B545" s="115">
        <v>1</v>
      </c>
      <c r="C545" s="116" t="s">
        <v>347</v>
      </c>
      <c r="D545" s="64" t="s">
        <v>497</v>
      </c>
      <c r="E545" s="116" t="s">
        <v>308</v>
      </c>
      <c r="F545" s="116" t="s">
        <v>537</v>
      </c>
    </row>
    <row r="546" spans="1:6" ht="12.75">
      <c r="A546" s="113" t="s">
        <v>31</v>
      </c>
      <c r="B546" s="113">
        <v>1</v>
      </c>
      <c r="C546" s="114" t="s">
        <v>12</v>
      </c>
      <c r="D546" s="64" t="s">
        <v>296</v>
      </c>
      <c r="E546" s="114" t="s">
        <v>261</v>
      </c>
      <c r="F546" s="114" t="s">
        <v>1</v>
      </c>
    </row>
    <row r="547" spans="1:6" ht="12.75">
      <c r="A547" s="111" t="s">
        <v>13</v>
      </c>
      <c r="B547" s="111">
        <v>1</v>
      </c>
      <c r="C547" s="112" t="s">
        <v>14</v>
      </c>
      <c r="D547" s="64" t="s">
        <v>441</v>
      </c>
      <c r="E547" s="112" t="s">
        <v>263</v>
      </c>
      <c r="F547" s="112" t="s">
        <v>429</v>
      </c>
    </row>
    <row r="548" spans="1:6" ht="12.75">
      <c r="A548" s="111" t="s">
        <v>8</v>
      </c>
      <c r="B548" s="111">
        <v>1</v>
      </c>
      <c r="C548" s="112" t="s">
        <v>9</v>
      </c>
      <c r="D548" s="64" t="s">
        <v>354</v>
      </c>
      <c r="E548" s="112" t="s">
        <v>263</v>
      </c>
      <c r="F548" s="112" t="s">
        <v>352</v>
      </c>
    </row>
    <row r="549" spans="1:6" ht="12.75">
      <c r="A549" s="111" t="s">
        <v>17</v>
      </c>
      <c r="B549" s="111">
        <v>1</v>
      </c>
      <c r="C549" s="112" t="s">
        <v>18</v>
      </c>
      <c r="D549" s="64" t="s">
        <v>354</v>
      </c>
      <c r="E549" s="112" t="s">
        <v>263</v>
      </c>
      <c r="F549" s="112" t="s">
        <v>352</v>
      </c>
    </row>
    <row r="550" spans="1:6" ht="12.75">
      <c r="A550" s="113" t="s">
        <v>17</v>
      </c>
      <c r="B550" s="113">
        <v>3</v>
      </c>
      <c r="C550" s="114" t="s">
        <v>18</v>
      </c>
      <c r="D550" s="64" t="s">
        <v>354</v>
      </c>
      <c r="E550" s="114" t="s">
        <v>261</v>
      </c>
      <c r="F550" s="114" t="s">
        <v>352</v>
      </c>
    </row>
    <row r="551" spans="1:6" ht="12.75">
      <c r="A551" s="107" t="s">
        <v>15</v>
      </c>
      <c r="B551" s="107">
        <v>1</v>
      </c>
      <c r="C551" s="106" t="s">
        <v>16</v>
      </c>
      <c r="D551" s="64" t="s">
        <v>285</v>
      </c>
      <c r="F551" s="106" t="s">
        <v>537</v>
      </c>
    </row>
    <row r="552" spans="1:6" ht="12.75">
      <c r="A552" s="111" t="s">
        <v>22</v>
      </c>
      <c r="B552" s="111">
        <v>1</v>
      </c>
      <c r="C552" s="112" t="s">
        <v>26</v>
      </c>
      <c r="D552" s="64" t="s">
        <v>285</v>
      </c>
      <c r="E552" s="112" t="s">
        <v>263</v>
      </c>
      <c r="F552" s="112" t="s">
        <v>1</v>
      </c>
    </row>
    <row r="553" spans="1:6" ht="12.75">
      <c r="A553" s="111" t="s">
        <v>22</v>
      </c>
      <c r="B553" s="111">
        <v>2</v>
      </c>
      <c r="C553" s="112" t="s">
        <v>26</v>
      </c>
      <c r="D553" s="64" t="s">
        <v>285</v>
      </c>
      <c r="E553" s="112" t="s">
        <v>263</v>
      </c>
      <c r="F553" s="112" t="s">
        <v>311</v>
      </c>
    </row>
    <row r="554" spans="1:6" ht="12.75">
      <c r="A554" s="113" t="s">
        <v>22</v>
      </c>
      <c r="B554" s="113">
        <v>1</v>
      </c>
      <c r="C554" s="114" t="s">
        <v>28</v>
      </c>
      <c r="D554" s="64" t="s">
        <v>285</v>
      </c>
      <c r="E554" s="114" t="s">
        <v>261</v>
      </c>
      <c r="F554" s="114" t="s">
        <v>388</v>
      </c>
    </row>
    <row r="555" spans="1:6" ht="12.75">
      <c r="A555" s="111" t="s">
        <v>22</v>
      </c>
      <c r="B555" s="111">
        <v>4</v>
      </c>
      <c r="C555" s="112" t="s">
        <v>25</v>
      </c>
      <c r="D555" s="64" t="s">
        <v>285</v>
      </c>
      <c r="E555" s="112" t="s">
        <v>263</v>
      </c>
      <c r="F555" s="112" t="s">
        <v>429</v>
      </c>
    </row>
    <row r="556" spans="1:6" ht="12.75">
      <c r="A556" s="111" t="s">
        <v>22</v>
      </c>
      <c r="B556" s="111">
        <v>1</v>
      </c>
      <c r="C556" s="112" t="s">
        <v>26</v>
      </c>
      <c r="D556" s="64" t="s">
        <v>285</v>
      </c>
      <c r="E556" s="112" t="s">
        <v>263</v>
      </c>
      <c r="F556" s="112" t="s">
        <v>429</v>
      </c>
    </row>
    <row r="557" spans="1:6" ht="12.75">
      <c r="A557" s="111" t="s">
        <v>22</v>
      </c>
      <c r="B557" s="111">
        <v>2</v>
      </c>
      <c r="C557" s="112" t="s">
        <v>25</v>
      </c>
      <c r="D557" s="64" t="s">
        <v>285</v>
      </c>
      <c r="E557" s="112" t="s">
        <v>263</v>
      </c>
      <c r="F557" s="112" t="s">
        <v>458</v>
      </c>
    </row>
    <row r="558" spans="1:6" ht="12.75">
      <c r="A558" s="111" t="s">
        <v>22</v>
      </c>
      <c r="B558" s="111">
        <v>1</v>
      </c>
      <c r="C558" s="112" t="s">
        <v>26</v>
      </c>
      <c r="D558" s="64" t="s">
        <v>285</v>
      </c>
      <c r="E558" s="112" t="s">
        <v>263</v>
      </c>
      <c r="F558" s="112" t="s">
        <v>458</v>
      </c>
    </row>
    <row r="559" spans="1:6" ht="12.75">
      <c r="A559" s="111" t="s">
        <v>22</v>
      </c>
      <c r="B559" s="111">
        <v>1</v>
      </c>
      <c r="C559" s="112" t="s">
        <v>25</v>
      </c>
      <c r="D559" s="64" t="s">
        <v>285</v>
      </c>
      <c r="E559" s="112" t="s">
        <v>263</v>
      </c>
      <c r="F559" s="112" t="s">
        <v>488</v>
      </c>
    </row>
    <row r="560" spans="1:6" ht="12.75">
      <c r="A560" s="113" t="s">
        <v>22</v>
      </c>
      <c r="B560" s="113">
        <v>1</v>
      </c>
      <c r="C560" s="114" t="s">
        <v>324</v>
      </c>
      <c r="D560" s="64" t="s">
        <v>285</v>
      </c>
      <c r="E560" s="114" t="s">
        <v>261</v>
      </c>
      <c r="F560" s="114" t="s">
        <v>488</v>
      </c>
    </row>
    <row r="561" spans="1:6" ht="12.75">
      <c r="A561" s="113" t="s">
        <v>22</v>
      </c>
      <c r="B561" s="113">
        <v>2</v>
      </c>
      <c r="C561" s="114" t="s">
        <v>28</v>
      </c>
      <c r="D561" s="64" t="s">
        <v>285</v>
      </c>
      <c r="E561" s="114" t="s">
        <v>287</v>
      </c>
      <c r="F561" s="114" t="s">
        <v>488</v>
      </c>
    </row>
    <row r="562" spans="1:6" ht="12.75">
      <c r="A562" s="111" t="s">
        <v>22</v>
      </c>
      <c r="B562" s="111">
        <v>1</v>
      </c>
      <c r="C562" s="112" t="s">
        <v>324</v>
      </c>
      <c r="D562" s="64" t="s">
        <v>285</v>
      </c>
      <c r="E562" s="112" t="s">
        <v>263</v>
      </c>
      <c r="F562" s="112" t="s">
        <v>519</v>
      </c>
    </row>
    <row r="563" spans="1:6" ht="12.75">
      <c r="A563" s="117" t="s">
        <v>15</v>
      </c>
      <c r="B563" s="117">
        <v>1</v>
      </c>
      <c r="C563" s="118" t="s">
        <v>16</v>
      </c>
      <c r="D563" s="64" t="s">
        <v>286</v>
      </c>
      <c r="E563" s="118" t="s">
        <v>298</v>
      </c>
      <c r="F563" s="118" t="s">
        <v>488</v>
      </c>
    </row>
    <row r="564" spans="1:6" ht="12.75">
      <c r="A564" s="107" t="s">
        <v>15</v>
      </c>
      <c r="B564" s="107">
        <v>1</v>
      </c>
      <c r="C564" s="106" t="s">
        <v>16</v>
      </c>
      <c r="D564" s="64" t="s">
        <v>286</v>
      </c>
      <c r="F564" s="106" t="s">
        <v>488</v>
      </c>
    </row>
    <row r="565" spans="1:6" ht="12.75">
      <c r="A565" s="107" t="s">
        <v>15</v>
      </c>
      <c r="B565" s="107">
        <v>1</v>
      </c>
      <c r="C565" s="106" t="s">
        <v>16</v>
      </c>
      <c r="D565" s="64" t="s">
        <v>286</v>
      </c>
      <c r="F565" s="106" t="s">
        <v>519</v>
      </c>
    </row>
    <row r="566" spans="1:6" ht="12.75">
      <c r="A566" s="107" t="s">
        <v>17</v>
      </c>
      <c r="B566" s="107">
        <v>1</v>
      </c>
      <c r="C566" s="106" t="s">
        <v>18</v>
      </c>
      <c r="D566" s="64" t="s">
        <v>286</v>
      </c>
      <c r="F566" s="106" t="s">
        <v>458</v>
      </c>
    </row>
    <row r="567" spans="1:6" ht="12.75">
      <c r="A567" s="113" t="s">
        <v>22</v>
      </c>
      <c r="B567" s="113">
        <v>5</v>
      </c>
      <c r="C567" s="114" t="s">
        <v>26</v>
      </c>
      <c r="D567" s="64" t="s">
        <v>286</v>
      </c>
      <c r="E567" s="114" t="s">
        <v>287</v>
      </c>
      <c r="F567" s="114" t="s">
        <v>1</v>
      </c>
    </row>
    <row r="568" spans="1:6" ht="12.75">
      <c r="A568" s="111" t="s">
        <v>22</v>
      </c>
      <c r="B568" s="111">
        <v>1</v>
      </c>
      <c r="C568" s="112" t="s">
        <v>25</v>
      </c>
      <c r="D568" s="64" t="s">
        <v>286</v>
      </c>
      <c r="E568" s="112" t="s">
        <v>263</v>
      </c>
      <c r="F568" s="112" t="s">
        <v>311</v>
      </c>
    </row>
    <row r="569" spans="1:6" ht="12.75">
      <c r="A569" s="113" t="s">
        <v>22</v>
      </c>
      <c r="B569" s="113">
        <v>1</v>
      </c>
      <c r="C569" s="114" t="s">
        <v>26</v>
      </c>
      <c r="D569" s="64" t="s">
        <v>286</v>
      </c>
      <c r="E569" s="114" t="s">
        <v>261</v>
      </c>
      <c r="F569" s="114" t="s">
        <v>311</v>
      </c>
    </row>
    <row r="570" spans="1:6" ht="12.75">
      <c r="A570" s="109" t="s">
        <v>22</v>
      </c>
      <c r="B570" s="109">
        <v>1</v>
      </c>
      <c r="C570" s="110" t="s">
        <v>26</v>
      </c>
      <c r="D570" s="64" t="s">
        <v>286</v>
      </c>
      <c r="E570" s="110" t="s">
        <v>305</v>
      </c>
      <c r="F570" s="110" t="s">
        <v>388</v>
      </c>
    </row>
    <row r="571" spans="1:6" ht="12.75">
      <c r="A571" s="111" t="s">
        <v>22</v>
      </c>
      <c r="B571" s="111">
        <v>3</v>
      </c>
      <c r="C571" s="112" t="s">
        <v>26</v>
      </c>
      <c r="D571" s="64" t="s">
        <v>286</v>
      </c>
      <c r="E571" s="112" t="s">
        <v>263</v>
      </c>
      <c r="F571" s="112" t="s">
        <v>388</v>
      </c>
    </row>
    <row r="572" spans="1:6" ht="12.75">
      <c r="A572" s="111" t="s">
        <v>22</v>
      </c>
      <c r="B572" s="111">
        <v>1</v>
      </c>
      <c r="C572" s="112" t="s">
        <v>28</v>
      </c>
      <c r="D572" s="64" t="s">
        <v>286</v>
      </c>
      <c r="E572" s="112" t="s">
        <v>263</v>
      </c>
      <c r="F572" s="112" t="s">
        <v>388</v>
      </c>
    </row>
    <row r="573" spans="1:6" ht="12.75">
      <c r="A573" s="113" t="s">
        <v>22</v>
      </c>
      <c r="B573" s="113">
        <v>1</v>
      </c>
      <c r="C573" s="114" t="s">
        <v>26</v>
      </c>
      <c r="D573" s="64" t="s">
        <v>286</v>
      </c>
      <c r="E573" s="114" t="s">
        <v>261</v>
      </c>
      <c r="F573" s="114" t="s">
        <v>388</v>
      </c>
    </row>
    <row r="574" spans="1:6" ht="12.75">
      <c r="A574" s="113" t="s">
        <v>22</v>
      </c>
      <c r="B574" s="113">
        <v>1</v>
      </c>
      <c r="C574" s="114" t="s">
        <v>26</v>
      </c>
      <c r="D574" s="64" t="s">
        <v>286</v>
      </c>
      <c r="E574" s="114" t="s">
        <v>287</v>
      </c>
      <c r="F574" s="114" t="s">
        <v>388</v>
      </c>
    </row>
    <row r="575" spans="1:6" ht="12.75">
      <c r="A575" s="117" t="s">
        <v>22</v>
      </c>
      <c r="B575" s="117">
        <v>1</v>
      </c>
      <c r="C575" s="118" t="s">
        <v>25</v>
      </c>
      <c r="D575" s="64" t="s">
        <v>286</v>
      </c>
      <c r="E575" s="118" t="s">
        <v>298</v>
      </c>
      <c r="F575" s="118" t="s">
        <v>388</v>
      </c>
    </row>
    <row r="576" spans="1:6" ht="12.75">
      <c r="A576" s="113" t="s">
        <v>22</v>
      </c>
      <c r="B576" s="113">
        <v>1</v>
      </c>
      <c r="C576" s="114" t="s">
        <v>25</v>
      </c>
      <c r="D576" s="64" t="s">
        <v>286</v>
      </c>
      <c r="E576" s="114" t="s">
        <v>287</v>
      </c>
      <c r="F576" s="114" t="s">
        <v>429</v>
      </c>
    </row>
    <row r="577" spans="1:6" ht="12.75">
      <c r="A577" s="117" t="s">
        <v>22</v>
      </c>
      <c r="B577" s="117">
        <v>1</v>
      </c>
      <c r="C577" s="118" t="s">
        <v>25</v>
      </c>
      <c r="D577" s="64" t="s">
        <v>286</v>
      </c>
      <c r="E577" s="118" t="s">
        <v>298</v>
      </c>
      <c r="F577" s="118" t="s">
        <v>429</v>
      </c>
    </row>
    <row r="578" spans="1:6" ht="12.75">
      <c r="A578" s="109" t="s">
        <v>22</v>
      </c>
      <c r="B578" s="109">
        <v>1</v>
      </c>
      <c r="C578" s="110" t="s">
        <v>26</v>
      </c>
      <c r="D578" s="64" t="s">
        <v>286</v>
      </c>
      <c r="E578" s="110" t="s">
        <v>305</v>
      </c>
      <c r="F578" s="110" t="s">
        <v>458</v>
      </c>
    </row>
    <row r="579" spans="1:6" ht="12.75">
      <c r="A579" s="111" t="s">
        <v>22</v>
      </c>
      <c r="B579" s="111">
        <v>1</v>
      </c>
      <c r="C579" s="112" t="s">
        <v>26</v>
      </c>
      <c r="D579" s="64" t="s">
        <v>286</v>
      </c>
      <c r="E579" s="112" t="s">
        <v>263</v>
      </c>
      <c r="F579" s="112" t="s">
        <v>458</v>
      </c>
    </row>
    <row r="580" spans="1:6" ht="12.75">
      <c r="A580" s="113" t="s">
        <v>22</v>
      </c>
      <c r="B580" s="113">
        <v>1</v>
      </c>
      <c r="C580" s="114" t="s">
        <v>26</v>
      </c>
      <c r="D580" s="64" t="s">
        <v>286</v>
      </c>
      <c r="E580" s="114" t="s">
        <v>261</v>
      </c>
      <c r="F580" s="114" t="s">
        <v>488</v>
      </c>
    </row>
    <row r="581" spans="1:6" ht="12.75">
      <c r="A581" s="109" t="s">
        <v>22</v>
      </c>
      <c r="B581" s="109">
        <v>1</v>
      </c>
      <c r="C581" s="110" t="s">
        <v>24</v>
      </c>
      <c r="D581" s="64" t="s">
        <v>286</v>
      </c>
      <c r="E581" s="110" t="s">
        <v>305</v>
      </c>
      <c r="F581" s="110" t="s">
        <v>519</v>
      </c>
    </row>
    <row r="582" spans="1:6" ht="12.75">
      <c r="A582" s="109" t="s">
        <v>22</v>
      </c>
      <c r="B582" s="109">
        <v>1</v>
      </c>
      <c r="C582" s="110" t="s">
        <v>25</v>
      </c>
      <c r="D582" s="64" t="s">
        <v>286</v>
      </c>
      <c r="E582" s="110" t="s">
        <v>305</v>
      </c>
      <c r="F582" s="110" t="s">
        <v>519</v>
      </c>
    </row>
    <row r="583" spans="1:6" ht="12.75">
      <c r="A583" s="111" t="s">
        <v>22</v>
      </c>
      <c r="B583" s="111">
        <v>1</v>
      </c>
      <c r="C583" s="112" t="s">
        <v>324</v>
      </c>
      <c r="D583" s="64" t="s">
        <v>286</v>
      </c>
      <c r="E583" s="112" t="s">
        <v>263</v>
      </c>
      <c r="F583" s="112" t="s">
        <v>537</v>
      </c>
    </row>
    <row r="584" spans="1:6" ht="12.75">
      <c r="A584" s="111" t="s">
        <v>22</v>
      </c>
      <c r="B584" s="111">
        <v>1</v>
      </c>
      <c r="C584" s="112" t="s">
        <v>26</v>
      </c>
      <c r="D584" s="64" t="s">
        <v>286</v>
      </c>
      <c r="E584" s="112" t="s">
        <v>263</v>
      </c>
      <c r="F584" s="112" t="s">
        <v>537</v>
      </c>
    </row>
    <row r="585" spans="1:6" ht="12.75">
      <c r="A585" s="113" t="s">
        <v>29</v>
      </c>
      <c r="B585" s="113">
        <v>1</v>
      </c>
      <c r="C585" s="114" t="s">
        <v>190</v>
      </c>
      <c r="D585" s="64" t="s">
        <v>286</v>
      </c>
      <c r="E585" s="114" t="s">
        <v>261</v>
      </c>
      <c r="F585" s="114" t="s">
        <v>352</v>
      </c>
    </row>
    <row r="586" spans="1:6" ht="12.75">
      <c r="A586" s="117" t="s">
        <v>29</v>
      </c>
      <c r="B586" s="117">
        <v>1</v>
      </c>
      <c r="C586" s="118" t="s">
        <v>189</v>
      </c>
      <c r="D586" s="64" t="s">
        <v>286</v>
      </c>
      <c r="E586" s="118" t="s">
        <v>298</v>
      </c>
      <c r="F586" s="118" t="s">
        <v>352</v>
      </c>
    </row>
    <row r="587" spans="1:6" ht="12.75">
      <c r="A587" s="109" t="s">
        <v>29</v>
      </c>
      <c r="B587" s="109">
        <v>1</v>
      </c>
      <c r="C587" s="110" t="s">
        <v>189</v>
      </c>
      <c r="D587" s="64" t="s">
        <v>286</v>
      </c>
      <c r="E587" s="110" t="s">
        <v>305</v>
      </c>
      <c r="F587" s="110" t="s">
        <v>429</v>
      </c>
    </row>
    <row r="588" spans="1:6" ht="12.75">
      <c r="A588" s="113" t="s">
        <v>29</v>
      </c>
      <c r="B588" s="113">
        <v>1</v>
      </c>
      <c r="C588" s="114" t="s">
        <v>190</v>
      </c>
      <c r="D588" s="64" t="s">
        <v>286</v>
      </c>
      <c r="E588" s="114" t="s">
        <v>287</v>
      </c>
      <c r="F588" s="114" t="s">
        <v>458</v>
      </c>
    </row>
    <row r="589" spans="1:6" ht="12.75">
      <c r="A589" s="111" t="s">
        <v>7</v>
      </c>
      <c r="B589" s="111">
        <v>1</v>
      </c>
      <c r="C589" s="112" t="s">
        <v>392</v>
      </c>
      <c r="D589" s="64" t="s">
        <v>508</v>
      </c>
      <c r="E589" s="112" t="s">
        <v>263</v>
      </c>
      <c r="F589" s="112" t="s">
        <v>507</v>
      </c>
    </row>
    <row r="590" spans="1:6" ht="12.75">
      <c r="A590" s="111" t="s">
        <v>22</v>
      </c>
      <c r="B590" s="111">
        <v>1</v>
      </c>
      <c r="C590" s="112" t="s">
        <v>324</v>
      </c>
      <c r="D590" s="64" t="s">
        <v>445</v>
      </c>
      <c r="E590" s="112" t="s">
        <v>263</v>
      </c>
      <c r="F590" s="112" t="s">
        <v>429</v>
      </c>
    </row>
    <row r="591" spans="1:6" ht="12.75">
      <c r="A591" s="113" t="s">
        <v>22</v>
      </c>
      <c r="B591" s="113">
        <v>1</v>
      </c>
      <c r="C591" s="114" t="s">
        <v>26</v>
      </c>
      <c r="D591" s="64" t="s">
        <v>445</v>
      </c>
      <c r="E591" s="114" t="s">
        <v>287</v>
      </c>
      <c r="F591" s="114" t="s">
        <v>519</v>
      </c>
    </row>
    <row r="592" spans="1:6" ht="12.75">
      <c r="A592" s="111" t="s">
        <v>31</v>
      </c>
      <c r="B592" s="111">
        <v>1</v>
      </c>
      <c r="C592" s="112" t="s">
        <v>484</v>
      </c>
      <c r="D592" s="64" t="s">
        <v>445</v>
      </c>
      <c r="E592" s="112" t="s">
        <v>263</v>
      </c>
      <c r="F592" s="112" t="s">
        <v>458</v>
      </c>
    </row>
    <row r="593" spans="1:6" ht="12.75">
      <c r="A593" s="111" t="s">
        <v>22</v>
      </c>
      <c r="B593" s="111">
        <v>1</v>
      </c>
      <c r="C593" s="112" t="s">
        <v>324</v>
      </c>
      <c r="D593" s="64" t="s">
        <v>473</v>
      </c>
      <c r="E593" s="112" t="s">
        <v>263</v>
      </c>
      <c r="F593" s="112" t="s">
        <v>458</v>
      </c>
    </row>
    <row r="594" spans="1:6" ht="12.75">
      <c r="A594" s="115" t="s">
        <v>31</v>
      </c>
      <c r="B594" s="115">
        <v>1</v>
      </c>
      <c r="C594" s="116" t="s">
        <v>347</v>
      </c>
      <c r="D594" s="64" t="s">
        <v>551</v>
      </c>
      <c r="E594" s="116" t="s">
        <v>308</v>
      </c>
      <c r="F594" s="116" t="s">
        <v>537</v>
      </c>
    </row>
    <row r="595" spans="1:6" ht="12.75">
      <c r="A595" s="111" t="s">
        <v>22</v>
      </c>
      <c r="B595" s="111">
        <v>1</v>
      </c>
      <c r="C595" s="112" t="s">
        <v>28</v>
      </c>
      <c r="D595" s="64" t="s">
        <v>290</v>
      </c>
      <c r="E595" s="112" t="s">
        <v>263</v>
      </c>
      <c r="F595" s="112" t="s">
        <v>1</v>
      </c>
    </row>
    <row r="596" spans="1:6" ht="12.75">
      <c r="A596" s="111" t="s">
        <v>22</v>
      </c>
      <c r="B596" s="111">
        <v>1</v>
      </c>
      <c r="C596" s="112" t="s">
        <v>28</v>
      </c>
      <c r="D596" s="64" t="s">
        <v>340</v>
      </c>
      <c r="E596" s="112" t="s">
        <v>263</v>
      </c>
      <c r="F596" s="112" t="s">
        <v>311</v>
      </c>
    </row>
    <row r="597" spans="1:6" ht="12.75">
      <c r="A597" s="113" t="s">
        <v>15</v>
      </c>
      <c r="B597" s="113">
        <v>1</v>
      </c>
      <c r="C597" s="114" t="s">
        <v>16</v>
      </c>
      <c r="D597" s="64" t="s">
        <v>271</v>
      </c>
      <c r="E597" s="114" t="s">
        <v>261</v>
      </c>
      <c r="F597" s="114" t="s">
        <v>1</v>
      </c>
    </row>
    <row r="598" spans="1:6" ht="12.75">
      <c r="A598" s="113" t="s">
        <v>19</v>
      </c>
      <c r="B598" s="113">
        <v>1</v>
      </c>
      <c r="C598" s="114" t="s">
        <v>20</v>
      </c>
      <c r="D598" s="64" t="s">
        <v>280</v>
      </c>
      <c r="E598" s="114" t="s">
        <v>261</v>
      </c>
      <c r="F598" s="114" t="s">
        <v>1</v>
      </c>
    </row>
    <row r="599" spans="1:6" ht="12.75">
      <c r="A599" s="111" t="s">
        <v>19</v>
      </c>
      <c r="B599" s="111">
        <v>1</v>
      </c>
      <c r="C599" s="112" t="s">
        <v>20</v>
      </c>
      <c r="D599" s="64" t="s">
        <v>408</v>
      </c>
      <c r="E599" s="112" t="s">
        <v>263</v>
      </c>
      <c r="F599" s="112" t="s">
        <v>388</v>
      </c>
    </row>
    <row r="600" spans="1:6" ht="12.75">
      <c r="A600" s="107" t="s">
        <v>19</v>
      </c>
      <c r="B600" s="107">
        <v>1</v>
      </c>
      <c r="C600" s="106" t="s">
        <v>20</v>
      </c>
      <c r="D600" s="64" t="s">
        <v>408</v>
      </c>
      <c r="F600" s="106" t="s">
        <v>388</v>
      </c>
    </row>
    <row r="601" spans="1:6" ht="12.75">
      <c r="A601" s="111" t="s">
        <v>19</v>
      </c>
      <c r="B601" s="111">
        <v>1</v>
      </c>
      <c r="C601" s="112" t="s">
        <v>20</v>
      </c>
      <c r="D601" s="64" t="s">
        <v>408</v>
      </c>
      <c r="E601" s="112" t="s">
        <v>263</v>
      </c>
      <c r="F601" s="112" t="s">
        <v>458</v>
      </c>
    </row>
    <row r="602" spans="1:6" ht="12.75">
      <c r="A602" s="111" t="s">
        <v>19</v>
      </c>
      <c r="B602" s="111">
        <v>1</v>
      </c>
      <c r="C602" s="112" t="s">
        <v>20</v>
      </c>
      <c r="D602" s="64" t="s">
        <v>408</v>
      </c>
      <c r="E602" s="112" t="s">
        <v>263</v>
      </c>
      <c r="F602" s="112" t="s">
        <v>488</v>
      </c>
    </row>
    <row r="603" spans="1:6" ht="12.75">
      <c r="A603" s="111" t="s">
        <v>11</v>
      </c>
      <c r="B603" s="111">
        <v>1</v>
      </c>
      <c r="C603" s="112" t="s">
        <v>12</v>
      </c>
      <c r="D603" s="64" t="s">
        <v>314</v>
      </c>
      <c r="E603" s="112" t="s">
        <v>263</v>
      </c>
      <c r="F603" s="112" t="s">
        <v>311</v>
      </c>
    </row>
    <row r="604" spans="1:6" ht="12.75">
      <c r="A604" s="107" t="s">
        <v>29</v>
      </c>
      <c r="B604" s="107">
        <v>1</v>
      </c>
      <c r="C604" s="106" t="s">
        <v>189</v>
      </c>
      <c r="D604" s="64" t="s">
        <v>548</v>
      </c>
      <c r="F604" s="106" t="s">
        <v>537</v>
      </c>
    </row>
    <row r="605" spans="1:6" ht="12.75">
      <c r="A605" s="107" t="s">
        <v>11</v>
      </c>
      <c r="B605" s="107">
        <v>1</v>
      </c>
      <c r="C605" s="106" t="s">
        <v>12</v>
      </c>
      <c r="D605" s="64" t="s">
        <v>437</v>
      </c>
      <c r="F605" s="106" t="s">
        <v>429</v>
      </c>
    </row>
    <row r="606" spans="1:6" ht="12.75">
      <c r="A606" s="113" t="s">
        <v>11</v>
      </c>
      <c r="B606" s="113">
        <v>1</v>
      </c>
      <c r="C606" s="114" t="s">
        <v>12</v>
      </c>
      <c r="D606" s="64" t="s">
        <v>267</v>
      </c>
      <c r="E606" s="114" t="s">
        <v>261</v>
      </c>
      <c r="F606" s="114" t="s">
        <v>1</v>
      </c>
    </row>
    <row r="607" spans="1:6" ht="12.75">
      <c r="A607" s="107" t="s">
        <v>29</v>
      </c>
      <c r="B607" s="107">
        <v>1</v>
      </c>
      <c r="C607" s="106" t="s">
        <v>189</v>
      </c>
      <c r="D607" s="64" t="s">
        <v>479</v>
      </c>
      <c r="F607" s="106" t="s">
        <v>458</v>
      </c>
    </row>
    <row r="608" spans="1:6" ht="12.75">
      <c r="A608" s="111" t="s">
        <v>11</v>
      </c>
      <c r="B608" s="111">
        <v>1</v>
      </c>
      <c r="C608" s="112" t="s">
        <v>12</v>
      </c>
      <c r="D608" s="64" t="s">
        <v>466</v>
      </c>
      <c r="E608" s="112" t="s">
        <v>263</v>
      </c>
      <c r="F608" s="112" t="s">
        <v>458</v>
      </c>
    </row>
    <row r="609" spans="1:6" ht="12.75">
      <c r="A609" s="107" t="s">
        <v>11</v>
      </c>
      <c r="B609" s="107">
        <v>1</v>
      </c>
      <c r="C609" s="106" t="s">
        <v>12</v>
      </c>
      <c r="D609" s="64" t="s">
        <v>466</v>
      </c>
      <c r="F609" s="106" t="s">
        <v>458</v>
      </c>
    </row>
    <row r="610" spans="1:6" ht="12.75">
      <c r="A610" s="107" t="s">
        <v>31</v>
      </c>
      <c r="B610" s="107">
        <v>1</v>
      </c>
      <c r="C610" s="106" t="s">
        <v>12</v>
      </c>
      <c r="D610" s="64" t="s">
        <v>466</v>
      </c>
      <c r="F610" s="106" t="s">
        <v>519</v>
      </c>
    </row>
    <row r="611" spans="1:6" ht="12.75">
      <c r="A611" s="113" t="s">
        <v>7</v>
      </c>
      <c r="B611" s="113">
        <v>1</v>
      </c>
      <c r="C611" s="114" t="s">
        <v>309</v>
      </c>
      <c r="D611" s="64" t="s">
        <v>431</v>
      </c>
      <c r="E611" s="114" t="s">
        <v>287</v>
      </c>
      <c r="F611" s="114" t="s">
        <v>429</v>
      </c>
    </row>
    <row r="612" spans="1:6" ht="12.75">
      <c r="A612" s="115" t="s">
        <v>22</v>
      </c>
      <c r="B612" s="115">
        <v>1</v>
      </c>
      <c r="C612" s="116" t="s">
        <v>25</v>
      </c>
      <c r="D612" s="64" t="s">
        <v>371</v>
      </c>
      <c r="E612" s="116" t="s">
        <v>308</v>
      </c>
      <c r="F612" s="116" t="s">
        <v>352</v>
      </c>
    </row>
    <row r="613" spans="1:6" ht="12.75">
      <c r="A613" s="111" t="s">
        <v>22</v>
      </c>
      <c r="B613" s="111">
        <v>1</v>
      </c>
      <c r="C613" s="112" t="s">
        <v>324</v>
      </c>
      <c r="D613" s="64" t="s">
        <v>371</v>
      </c>
      <c r="E613" s="112" t="s">
        <v>263</v>
      </c>
      <c r="F613" s="112" t="s">
        <v>388</v>
      </c>
    </row>
    <row r="614" spans="1:6" ht="12.75">
      <c r="A614" s="113" t="s">
        <v>22</v>
      </c>
      <c r="B614" s="113">
        <v>1</v>
      </c>
      <c r="C614" s="114" t="s">
        <v>324</v>
      </c>
      <c r="D614" s="64" t="s">
        <v>371</v>
      </c>
      <c r="E614" s="114" t="s">
        <v>287</v>
      </c>
      <c r="F614" s="114" t="s">
        <v>388</v>
      </c>
    </row>
    <row r="615" spans="1:6" ht="12.75">
      <c r="A615" s="113" t="s">
        <v>22</v>
      </c>
      <c r="B615" s="113">
        <v>1</v>
      </c>
      <c r="C615" s="114" t="s">
        <v>324</v>
      </c>
      <c r="D615" s="64" t="s">
        <v>371</v>
      </c>
      <c r="E615" s="114" t="s">
        <v>261</v>
      </c>
      <c r="F615" s="114" t="s">
        <v>429</v>
      </c>
    </row>
    <row r="616" spans="1:6" ht="12.75">
      <c r="A616" s="115" t="s">
        <v>22</v>
      </c>
      <c r="B616" s="115">
        <v>1</v>
      </c>
      <c r="C616" s="116" t="s">
        <v>26</v>
      </c>
      <c r="D616" s="64" t="s">
        <v>371</v>
      </c>
      <c r="E616" s="116" t="s">
        <v>308</v>
      </c>
      <c r="F616" s="116" t="s">
        <v>458</v>
      </c>
    </row>
    <row r="617" spans="1:6" ht="12.75">
      <c r="A617" s="111" t="s">
        <v>22</v>
      </c>
      <c r="B617" s="111">
        <v>2</v>
      </c>
      <c r="C617" s="112" t="s">
        <v>25</v>
      </c>
      <c r="D617" s="64" t="s">
        <v>371</v>
      </c>
      <c r="E617" s="112" t="s">
        <v>263</v>
      </c>
      <c r="F617" s="112" t="s">
        <v>488</v>
      </c>
    </row>
    <row r="618" spans="1:6" ht="12.75">
      <c r="A618" s="107" t="s">
        <v>22</v>
      </c>
      <c r="B618" s="107">
        <v>1</v>
      </c>
      <c r="C618" s="106" t="s">
        <v>28</v>
      </c>
      <c r="D618" s="64" t="s">
        <v>337</v>
      </c>
      <c r="F618" s="106" t="s">
        <v>311</v>
      </c>
    </row>
    <row r="619" spans="1:6" ht="12.75">
      <c r="A619" s="113" t="s">
        <v>19</v>
      </c>
      <c r="B619" s="113">
        <v>1</v>
      </c>
      <c r="C619" s="114" t="s">
        <v>20</v>
      </c>
      <c r="D619" s="64" t="s">
        <v>320</v>
      </c>
      <c r="E619" s="114" t="s">
        <v>261</v>
      </c>
      <c r="F619" s="114" t="s">
        <v>311</v>
      </c>
    </row>
    <row r="620" spans="1:6" ht="12.75">
      <c r="A620" s="113" t="s">
        <v>19</v>
      </c>
      <c r="B620" s="113">
        <v>1</v>
      </c>
      <c r="C620" s="114" t="s">
        <v>20</v>
      </c>
      <c r="D620" s="64" t="s">
        <v>320</v>
      </c>
      <c r="E620" s="114" t="s">
        <v>261</v>
      </c>
      <c r="F620" s="114" t="s">
        <v>352</v>
      </c>
    </row>
    <row r="621" spans="1:6" ht="12.75">
      <c r="A621" s="113" t="s">
        <v>19</v>
      </c>
      <c r="B621" s="113">
        <v>2</v>
      </c>
      <c r="C621" s="114" t="s">
        <v>20</v>
      </c>
      <c r="D621" s="64" t="s">
        <v>320</v>
      </c>
      <c r="E621" s="114" t="s">
        <v>261</v>
      </c>
      <c r="F621" s="114" t="s">
        <v>388</v>
      </c>
    </row>
    <row r="622" spans="1:6" ht="12.75">
      <c r="A622" s="113" t="s">
        <v>19</v>
      </c>
      <c r="B622" s="113">
        <v>1</v>
      </c>
      <c r="C622" s="114" t="s">
        <v>20</v>
      </c>
      <c r="D622" s="64" t="s">
        <v>320</v>
      </c>
      <c r="E622" s="114" t="s">
        <v>287</v>
      </c>
      <c r="F622" s="114" t="s">
        <v>388</v>
      </c>
    </row>
    <row r="623" spans="1:6" ht="12.75">
      <c r="A623" s="117" t="s">
        <v>19</v>
      </c>
      <c r="B623" s="117">
        <v>1</v>
      </c>
      <c r="C623" s="118" t="s">
        <v>20</v>
      </c>
      <c r="D623" s="64" t="s">
        <v>320</v>
      </c>
      <c r="E623" s="118" t="s">
        <v>298</v>
      </c>
      <c r="F623" s="118" t="s">
        <v>388</v>
      </c>
    </row>
    <row r="624" spans="1:6" ht="12.75">
      <c r="A624" s="113" t="s">
        <v>19</v>
      </c>
      <c r="B624" s="113">
        <v>1</v>
      </c>
      <c r="C624" s="114" t="s">
        <v>20</v>
      </c>
      <c r="D624" s="64" t="s">
        <v>320</v>
      </c>
      <c r="E624" s="114" t="s">
        <v>261</v>
      </c>
      <c r="F624" s="114" t="s">
        <v>429</v>
      </c>
    </row>
    <row r="625" spans="1:6" ht="12.75">
      <c r="A625" s="113" t="s">
        <v>19</v>
      </c>
      <c r="B625" s="113">
        <v>1</v>
      </c>
      <c r="C625" s="114" t="s">
        <v>20</v>
      </c>
      <c r="D625" s="64" t="s">
        <v>320</v>
      </c>
      <c r="E625" s="114" t="s">
        <v>287</v>
      </c>
      <c r="F625" s="114" t="s">
        <v>429</v>
      </c>
    </row>
    <row r="626" spans="1:6" ht="12.75">
      <c r="A626" s="111" t="s">
        <v>19</v>
      </c>
      <c r="B626" s="111">
        <v>1</v>
      </c>
      <c r="C626" s="112" t="s">
        <v>20</v>
      </c>
      <c r="D626" s="64" t="s">
        <v>320</v>
      </c>
      <c r="E626" s="112" t="s">
        <v>263</v>
      </c>
      <c r="F626" s="112" t="s">
        <v>519</v>
      </c>
    </row>
    <row r="627" spans="1:6" ht="12.75">
      <c r="A627" s="111" t="s">
        <v>22</v>
      </c>
      <c r="B627" s="111">
        <v>1</v>
      </c>
      <c r="C627" s="112" t="s">
        <v>28</v>
      </c>
      <c r="D627" s="64" t="s">
        <v>320</v>
      </c>
      <c r="E627" s="112" t="s">
        <v>263</v>
      </c>
      <c r="F627" s="112" t="s">
        <v>352</v>
      </c>
    </row>
    <row r="628" spans="1:6" ht="12.75">
      <c r="A628" s="111" t="s">
        <v>22</v>
      </c>
      <c r="B628" s="111">
        <v>1</v>
      </c>
      <c r="C628" s="112" t="s">
        <v>28</v>
      </c>
      <c r="D628" s="64" t="s">
        <v>320</v>
      </c>
      <c r="E628" s="112" t="s">
        <v>263</v>
      </c>
      <c r="F628" s="112" t="s">
        <v>388</v>
      </c>
    </row>
    <row r="629" spans="1:6" ht="12.75">
      <c r="A629" s="113" t="s">
        <v>22</v>
      </c>
      <c r="B629" s="113">
        <v>1</v>
      </c>
      <c r="C629" s="114" t="s">
        <v>25</v>
      </c>
      <c r="D629" s="64" t="s">
        <v>320</v>
      </c>
      <c r="E629" s="114" t="s">
        <v>261</v>
      </c>
      <c r="F629" s="114" t="s">
        <v>429</v>
      </c>
    </row>
    <row r="630" spans="1:6" ht="12.75">
      <c r="A630" s="113" t="s">
        <v>22</v>
      </c>
      <c r="B630" s="113">
        <v>1</v>
      </c>
      <c r="C630" s="114" t="s">
        <v>28</v>
      </c>
      <c r="D630" s="64" t="s">
        <v>320</v>
      </c>
      <c r="E630" s="114" t="s">
        <v>261</v>
      </c>
      <c r="F630" s="114" t="s">
        <v>429</v>
      </c>
    </row>
    <row r="631" spans="1:6" ht="12.75">
      <c r="A631" s="111" t="s">
        <v>22</v>
      </c>
      <c r="B631" s="111">
        <v>2</v>
      </c>
      <c r="C631" s="112" t="s">
        <v>26</v>
      </c>
      <c r="D631" s="64" t="s">
        <v>320</v>
      </c>
      <c r="E631" s="112" t="s">
        <v>263</v>
      </c>
      <c r="F631" s="112" t="s">
        <v>458</v>
      </c>
    </row>
    <row r="632" spans="1:6" ht="12.75">
      <c r="A632" s="113" t="s">
        <v>22</v>
      </c>
      <c r="B632" s="113">
        <v>1</v>
      </c>
      <c r="C632" s="114" t="s">
        <v>28</v>
      </c>
      <c r="D632" s="64" t="s">
        <v>320</v>
      </c>
      <c r="E632" s="114" t="s">
        <v>261</v>
      </c>
      <c r="F632" s="114" t="s">
        <v>488</v>
      </c>
    </row>
    <row r="633" spans="1:6" ht="12.75">
      <c r="A633" s="113" t="s">
        <v>19</v>
      </c>
      <c r="B633" s="113">
        <v>1</v>
      </c>
      <c r="C633" s="114" t="s">
        <v>20</v>
      </c>
      <c r="D633" s="64" t="s">
        <v>472</v>
      </c>
      <c r="E633" s="114" t="s">
        <v>261</v>
      </c>
      <c r="F633" s="114" t="s">
        <v>458</v>
      </c>
    </row>
    <row r="634" spans="1:6" ht="12.75">
      <c r="A634" s="113" t="s">
        <v>19</v>
      </c>
      <c r="B634" s="113">
        <v>1</v>
      </c>
      <c r="C634" s="114" t="s">
        <v>20</v>
      </c>
      <c r="D634" s="64" t="s">
        <v>472</v>
      </c>
      <c r="E634" s="114" t="s">
        <v>261</v>
      </c>
      <c r="F634" s="114" t="s">
        <v>488</v>
      </c>
    </row>
    <row r="635" spans="1:6" ht="12.75">
      <c r="A635" s="113" t="s">
        <v>75</v>
      </c>
      <c r="B635" s="113">
        <v>1</v>
      </c>
      <c r="C635" s="114" t="s">
        <v>259</v>
      </c>
      <c r="D635" s="64" t="s">
        <v>260</v>
      </c>
      <c r="E635" s="114" t="s">
        <v>261</v>
      </c>
      <c r="F635" s="114" t="s">
        <v>1</v>
      </c>
    </row>
    <row r="636" spans="1:6" ht="12.75">
      <c r="A636" s="117" t="s">
        <v>75</v>
      </c>
      <c r="B636" s="117">
        <v>1</v>
      </c>
      <c r="C636" s="118" t="s">
        <v>259</v>
      </c>
      <c r="D636" s="64" t="s">
        <v>260</v>
      </c>
      <c r="E636" s="118" t="s">
        <v>298</v>
      </c>
      <c r="F636" s="118" t="s">
        <v>352</v>
      </c>
    </row>
    <row r="637" spans="1:6" ht="12.75">
      <c r="A637" s="113" t="s">
        <v>75</v>
      </c>
      <c r="B637" s="113">
        <v>1</v>
      </c>
      <c r="C637" s="114" t="s">
        <v>259</v>
      </c>
      <c r="D637" s="64" t="s">
        <v>260</v>
      </c>
      <c r="E637" s="114" t="s">
        <v>287</v>
      </c>
      <c r="F637" s="114" t="s">
        <v>519</v>
      </c>
    </row>
    <row r="638" spans="1:6" ht="12.75">
      <c r="A638" s="113" t="s">
        <v>22</v>
      </c>
      <c r="B638" s="113">
        <v>1</v>
      </c>
      <c r="C638" s="114" t="s">
        <v>324</v>
      </c>
      <c r="D638" s="64" t="s">
        <v>329</v>
      </c>
      <c r="E638" s="114" t="s">
        <v>261</v>
      </c>
      <c r="F638" s="114" t="s">
        <v>311</v>
      </c>
    </row>
    <row r="639" spans="1:6" ht="12.75">
      <c r="A639" s="113" t="s">
        <v>22</v>
      </c>
      <c r="B639" s="113">
        <v>4</v>
      </c>
      <c r="C639" s="114" t="s">
        <v>26</v>
      </c>
      <c r="D639" s="64" t="s">
        <v>329</v>
      </c>
      <c r="E639" s="114" t="s">
        <v>261</v>
      </c>
      <c r="F639" s="114" t="s">
        <v>311</v>
      </c>
    </row>
    <row r="640" spans="1:6" ht="12.75">
      <c r="A640" s="111" t="s">
        <v>22</v>
      </c>
      <c r="B640" s="111">
        <v>1</v>
      </c>
      <c r="C640" s="112" t="s">
        <v>26</v>
      </c>
      <c r="D640" s="64" t="s">
        <v>329</v>
      </c>
      <c r="E640" s="112" t="s">
        <v>263</v>
      </c>
      <c r="F640" s="112" t="s">
        <v>458</v>
      </c>
    </row>
    <row r="641" spans="1:6" ht="12.75">
      <c r="A641" s="111" t="s">
        <v>22</v>
      </c>
      <c r="B641" s="111">
        <v>1</v>
      </c>
      <c r="C641" s="112" t="s">
        <v>26</v>
      </c>
      <c r="D641" s="64" t="s">
        <v>329</v>
      </c>
      <c r="E641" s="112" t="s">
        <v>263</v>
      </c>
      <c r="F641" s="112" t="s">
        <v>488</v>
      </c>
    </row>
    <row r="642" spans="1:6" ht="12.75">
      <c r="A642" s="117" t="s">
        <v>22</v>
      </c>
      <c r="B642" s="117">
        <v>1</v>
      </c>
      <c r="C642" s="118" t="s">
        <v>324</v>
      </c>
      <c r="D642" s="64" t="s">
        <v>329</v>
      </c>
      <c r="E642" s="118" t="s">
        <v>298</v>
      </c>
      <c r="F642" s="118" t="s">
        <v>488</v>
      </c>
    </row>
    <row r="643" spans="1:6" ht="12.75">
      <c r="A643" s="111" t="s">
        <v>22</v>
      </c>
      <c r="B643" s="111">
        <v>1</v>
      </c>
      <c r="C643" s="112" t="s">
        <v>26</v>
      </c>
      <c r="D643" s="64" t="s">
        <v>329</v>
      </c>
      <c r="E643" s="112" t="s">
        <v>263</v>
      </c>
      <c r="F643" s="112" t="s">
        <v>507</v>
      </c>
    </row>
    <row r="644" spans="1:6" ht="12.75">
      <c r="A644" s="113" t="s">
        <v>22</v>
      </c>
      <c r="B644" s="113">
        <v>1</v>
      </c>
      <c r="C644" s="114" t="s">
        <v>324</v>
      </c>
      <c r="D644" s="64" t="s">
        <v>329</v>
      </c>
      <c r="E644" s="114" t="s">
        <v>287</v>
      </c>
      <c r="F644" s="114" t="s">
        <v>507</v>
      </c>
    </row>
    <row r="645" spans="1:6" ht="12.75">
      <c r="A645" s="113" t="s">
        <v>22</v>
      </c>
      <c r="B645" s="113">
        <v>1</v>
      </c>
      <c r="C645" s="114" t="s">
        <v>324</v>
      </c>
      <c r="D645" s="64" t="s">
        <v>329</v>
      </c>
      <c r="E645" s="114" t="s">
        <v>261</v>
      </c>
      <c r="F645" s="114" t="s">
        <v>519</v>
      </c>
    </row>
    <row r="646" spans="1:6" ht="12.75">
      <c r="A646" s="107" t="s">
        <v>22</v>
      </c>
      <c r="B646" s="107">
        <v>1</v>
      </c>
      <c r="C646" s="106" t="s">
        <v>324</v>
      </c>
      <c r="D646" s="64" t="s">
        <v>329</v>
      </c>
      <c r="F646" s="106" t="s">
        <v>519</v>
      </c>
    </row>
    <row r="647" spans="1:6" ht="12.75">
      <c r="A647" s="107" t="s">
        <v>7</v>
      </c>
      <c r="B647" s="107">
        <v>1</v>
      </c>
      <c r="C647" s="106" t="s">
        <v>459</v>
      </c>
      <c r="D647" s="64" t="s">
        <v>538</v>
      </c>
      <c r="F647" s="106" t="s">
        <v>537</v>
      </c>
    </row>
    <row r="648" spans="1:6" ht="12.75">
      <c r="A648" s="107" t="s">
        <v>7</v>
      </c>
      <c r="B648" s="107">
        <v>1</v>
      </c>
      <c r="C648" s="106" t="s">
        <v>392</v>
      </c>
      <c r="D648" s="64" t="s">
        <v>432</v>
      </c>
      <c r="F648" s="106" t="s">
        <v>429</v>
      </c>
    </row>
    <row r="649" spans="1:6" ht="12.75">
      <c r="A649" s="107" t="s">
        <v>7</v>
      </c>
      <c r="B649" s="107">
        <v>1</v>
      </c>
      <c r="C649" s="106" t="s">
        <v>459</v>
      </c>
      <c r="D649" s="64" t="s">
        <v>432</v>
      </c>
      <c r="F649" s="106" t="s">
        <v>458</v>
      </c>
    </row>
    <row r="650" spans="1:6" ht="12.75">
      <c r="A650" s="113" t="s">
        <v>7</v>
      </c>
      <c r="B650" s="113">
        <v>1</v>
      </c>
      <c r="C650" s="114" t="s">
        <v>390</v>
      </c>
      <c r="D650" s="64" t="s">
        <v>391</v>
      </c>
      <c r="E650" s="114" t="s">
        <v>287</v>
      </c>
      <c r="F650" s="114" t="s">
        <v>388</v>
      </c>
    </row>
    <row r="651" spans="1:6" ht="12.75">
      <c r="A651" s="113" t="s">
        <v>7</v>
      </c>
      <c r="B651" s="113">
        <v>1</v>
      </c>
      <c r="C651" s="114" t="s">
        <v>392</v>
      </c>
      <c r="D651" s="64" t="s">
        <v>391</v>
      </c>
      <c r="E651" s="114" t="s">
        <v>287</v>
      </c>
      <c r="F651" s="114" t="s">
        <v>388</v>
      </c>
    </row>
    <row r="652" spans="1:6" ht="12.75">
      <c r="A652" s="107" t="s">
        <v>7</v>
      </c>
      <c r="B652" s="107">
        <v>1</v>
      </c>
      <c r="C652" s="106" t="s">
        <v>392</v>
      </c>
      <c r="D652" s="64" t="s">
        <v>391</v>
      </c>
      <c r="F652" s="106" t="s">
        <v>388</v>
      </c>
    </row>
    <row r="653" spans="1:6" ht="12.75">
      <c r="A653" s="42" t="s">
        <v>31</v>
      </c>
      <c r="B653" s="42">
        <v>1</v>
      </c>
      <c r="C653" s="108" t="s">
        <v>347</v>
      </c>
      <c r="D653" s="64" t="s">
        <v>456</v>
      </c>
      <c r="E653" s="108" t="s">
        <v>282</v>
      </c>
      <c r="F653" s="108" t="s">
        <v>429</v>
      </c>
    </row>
    <row r="654" spans="1:6" ht="12.75">
      <c r="A654" s="107" t="s">
        <v>11</v>
      </c>
      <c r="B654" s="107">
        <v>1</v>
      </c>
      <c r="C654" s="106" t="s">
        <v>12</v>
      </c>
      <c r="D654" s="64" t="s">
        <v>438</v>
      </c>
      <c r="F654" s="106" t="s">
        <v>429</v>
      </c>
    </row>
    <row r="655" spans="1:6" ht="12.75">
      <c r="A655" s="42" t="s">
        <v>22</v>
      </c>
      <c r="B655" s="42">
        <v>1</v>
      </c>
      <c r="C655" s="108" t="s">
        <v>28</v>
      </c>
      <c r="D655" s="64" t="s">
        <v>338</v>
      </c>
      <c r="E655" s="108" t="s">
        <v>282</v>
      </c>
      <c r="F655" s="108" t="s">
        <v>311</v>
      </c>
    </row>
    <row r="656" spans="1:6" ht="12.75">
      <c r="A656" s="111" t="s">
        <v>22</v>
      </c>
      <c r="B656" s="111">
        <v>1</v>
      </c>
      <c r="C656" s="112" t="s">
        <v>26</v>
      </c>
      <c r="D656" s="64" t="s">
        <v>546</v>
      </c>
      <c r="E656" s="112" t="s">
        <v>263</v>
      </c>
      <c r="F656" s="112" t="s">
        <v>537</v>
      </c>
    </row>
    <row r="657" spans="1:6" ht="12.75">
      <c r="A657" s="111" t="s">
        <v>31</v>
      </c>
      <c r="B657" s="111">
        <v>1</v>
      </c>
      <c r="C657" s="112" t="s">
        <v>300</v>
      </c>
      <c r="D657" s="64" t="s">
        <v>426</v>
      </c>
      <c r="E657" s="112" t="s">
        <v>263</v>
      </c>
      <c r="F657" s="112" t="s">
        <v>388</v>
      </c>
    </row>
    <row r="658" spans="1:6" ht="12.75">
      <c r="A658" s="107" t="s">
        <v>17</v>
      </c>
      <c r="B658" s="107">
        <v>2</v>
      </c>
      <c r="C658" s="106" t="s">
        <v>18</v>
      </c>
      <c r="D658" s="64" t="s">
        <v>301</v>
      </c>
      <c r="F658" s="106" t="s">
        <v>458</v>
      </c>
    </row>
    <row r="659" spans="1:6" ht="12.75">
      <c r="A659" s="107" t="s">
        <v>17</v>
      </c>
      <c r="B659" s="107">
        <v>2</v>
      </c>
      <c r="C659" s="106" t="s">
        <v>18</v>
      </c>
      <c r="D659" s="64" t="s">
        <v>301</v>
      </c>
      <c r="F659" s="106" t="s">
        <v>488</v>
      </c>
    </row>
    <row r="660" spans="1:6" ht="12.75">
      <c r="A660" s="107" t="s">
        <v>17</v>
      </c>
      <c r="B660" s="107">
        <v>1</v>
      </c>
      <c r="C660" s="106" t="s">
        <v>18</v>
      </c>
      <c r="D660" s="64" t="s">
        <v>301</v>
      </c>
      <c r="F660" s="106" t="s">
        <v>519</v>
      </c>
    </row>
    <row r="661" spans="1:6" ht="12.75">
      <c r="A661" s="113" t="s">
        <v>31</v>
      </c>
      <c r="B661" s="113">
        <v>1</v>
      </c>
      <c r="C661" s="114" t="s">
        <v>300</v>
      </c>
      <c r="D661" s="64" t="s">
        <v>301</v>
      </c>
      <c r="E661" s="114" t="s">
        <v>261</v>
      </c>
      <c r="F661" s="114" t="s">
        <v>1</v>
      </c>
    </row>
    <row r="662" spans="1:6" ht="12.75">
      <c r="A662" s="111" t="s">
        <v>31</v>
      </c>
      <c r="B662" s="111">
        <v>1</v>
      </c>
      <c r="C662" s="112" t="s">
        <v>300</v>
      </c>
      <c r="D662" s="64" t="s">
        <v>301</v>
      </c>
      <c r="E662" s="112" t="s">
        <v>263</v>
      </c>
      <c r="F662" s="112" t="s">
        <v>352</v>
      </c>
    </row>
    <row r="663" spans="1:6" ht="12.75">
      <c r="A663" s="117" t="s">
        <v>31</v>
      </c>
      <c r="B663" s="117">
        <v>1</v>
      </c>
      <c r="C663" s="118" t="s">
        <v>300</v>
      </c>
      <c r="D663" s="64" t="s">
        <v>301</v>
      </c>
      <c r="E663" s="118" t="s">
        <v>298</v>
      </c>
      <c r="F663" s="118" t="s">
        <v>519</v>
      </c>
    </row>
    <row r="664" spans="1:6" ht="12.75">
      <c r="A664" s="107" t="s">
        <v>7</v>
      </c>
      <c r="B664" s="107">
        <v>1</v>
      </c>
      <c r="C664" s="106" t="s">
        <v>309</v>
      </c>
      <c r="D664" s="64" t="s">
        <v>430</v>
      </c>
      <c r="F664" s="106" t="s">
        <v>429</v>
      </c>
    </row>
    <row r="665" spans="1:6" ht="12.75">
      <c r="A665" s="107" t="s">
        <v>11</v>
      </c>
      <c r="B665" s="107">
        <v>1</v>
      </c>
      <c r="C665" s="106" t="s">
        <v>300</v>
      </c>
      <c r="D665" s="64" t="s">
        <v>439</v>
      </c>
      <c r="F665" s="106" t="s">
        <v>429</v>
      </c>
    </row>
    <row r="666" spans="1:6" ht="12.75">
      <c r="A666" s="42" t="s">
        <v>22</v>
      </c>
      <c r="B666" s="42">
        <v>1</v>
      </c>
      <c r="C666" s="108" t="s">
        <v>26</v>
      </c>
      <c r="D666" s="64" t="s">
        <v>529</v>
      </c>
      <c r="E666" s="108" t="s">
        <v>282</v>
      </c>
      <c r="F666" s="108" t="s">
        <v>519</v>
      </c>
    </row>
    <row r="667" spans="1:6" ht="12.75">
      <c r="A667" s="111" t="s">
        <v>22</v>
      </c>
      <c r="B667" s="111">
        <v>3</v>
      </c>
      <c r="C667" s="112" t="s">
        <v>324</v>
      </c>
      <c r="D667" s="64" t="s">
        <v>512</v>
      </c>
      <c r="E667" s="112" t="s">
        <v>263</v>
      </c>
      <c r="F667" s="112" t="s">
        <v>507</v>
      </c>
    </row>
    <row r="668" spans="1:6" ht="12.75">
      <c r="A668" s="113" t="s">
        <v>22</v>
      </c>
      <c r="B668" s="113">
        <v>2</v>
      </c>
      <c r="C668" s="114" t="s">
        <v>324</v>
      </c>
      <c r="D668" s="64" t="s">
        <v>512</v>
      </c>
      <c r="E668" s="114" t="s">
        <v>261</v>
      </c>
      <c r="F668" s="114" t="s">
        <v>507</v>
      </c>
    </row>
    <row r="669" spans="1:6" ht="12.75">
      <c r="A669" s="107" t="s">
        <v>7</v>
      </c>
      <c r="B669" s="107">
        <v>1</v>
      </c>
      <c r="C669" s="106" t="s">
        <v>309</v>
      </c>
      <c r="F669" s="106" t="s">
        <v>429</v>
      </c>
    </row>
    <row r="670" spans="1:6" ht="12.75">
      <c r="A670" s="107" t="s">
        <v>7</v>
      </c>
      <c r="B670" s="107">
        <v>1</v>
      </c>
      <c r="C670" s="106" t="s">
        <v>309</v>
      </c>
      <c r="F670" s="106" t="s">
        <v>458</v>
      </c>
    </row>
    <row r="671" spans="1:6" ht="12.75">
      <c r="A671" s="113" t="s">
        <v>11</v>
      </c>
      <c r="B671" s="113">
        <v>1</v>
      </c>
      <c r="C671" s="114" t="s">
        <v>268</v>
      </c>
      <c r="E671" s="114" t="s">
        <v>261</v>
      </c>
      <c r="F671" s="114" t="s">
        <v>1</v>
      </c>
    </row>
    <row r="672" spans="1:6" ht="12.75">
      <c r="A672" s="107" t="s">
        <v>15</v>
      </c>
      <c r="B672" s="107">
        <v>1</v>
      </c>
      <c r="C672" s="106" t="s">
        <v>16</v>
      </c>
      <c r="F672" s="106" t="s">
        <v>458</v>
      </c>
    </row>
    <row r="673" spans="1:6" ht="12.75">
      <c r="A673" s="107" t="s">
        <v>17</v>
      </c>
      <c r="B673" s="107">
        <v>1</v>
      </c>
      <c r="C673" s="106" t="s">
        <v>18</v>
      </c>
      <c r="F673" s="106" t="s">
        <v>488</v>
      </c>
    </row>
    <row r="674" spans="1:6" ht="12.75">
      <c r="A674" s="113" t="s">
        <v>19</v>
      </c>
      <c r="B674" s="113">
        <v>1</v>
      </c>
      <c r="C674" s="114" t="s">
        <v>20</v>
      </c>
      <c r="E674" s="114" t="s">
        <v>261</v>
      </c>
      <c r="F674" s="114" t="s">
        <v>388</v>
      </c>
    </row>
    <row r="675" spans="1:6" ht="12.75">
      <c r="A675" s="113" t="s">
        <v>19</v>
      </c>
      <c r="B675" s="113">
        <v>3</v>
      </c>
      <c r="C675" s="114" t="s">
        <v>20</v>
      </c>
      <c r="E675" s="114" t="s">
        <v>287</v>
      </c>
      <c r="F675" s="114" t="s">
        <v>388</v>
      </c>
    </row>
    <row r="676" spans="1:6" ht="12.75">
      <c r="A676" s="111" t="s">
        <v>19</v>
      </c>
      <c r="B676" s="111">
        <v>1</v>
      </c>
      <c r="C676" s="112" t="s">
        <v>20</v>
      </c>
      <c r="E676" s="112" t="s">
        <v>263</v>
      </c>
      <c r="F676" s="112" t="s">
        <v>429</v>
      </c>
    </row>
    <row r="677" spans="1:6" ht="12.75">
      <c r="A677" s="111" t="s">
        <v>22</v>
      </c>
      <c r="B677" s="111">
        <v>2</v>
      </c>
      <c r="C677" s="112" t="s">
        <v>324</v>
      </c>
      <c r="E677" s="112" t="s">
        <v>263</v>
      </c>
      <c r="F677" s="112" t="s">
        <v>388</v>
      </c>
    </row>
    <row r="678" spans="1:6" ht="12.75">
      <c r="A678" s="111" t="s">
        <v>22</v>
      </c>
      <c r="B678" s="111">
        <v>1</v>
      </c>
      <c r="C678" s="112" t="s">
        <v>26</v>
      </c>
      <c r="E678" s="112" t="s">
        <v>263</v>
      </c>
      <c r="F678" s="112" t="s">
        <v>388</v>
      </c>
    </row>
    <row r="679" spans="1:6" ht="12.75">
      <c r="A679" s="113" t="s">
        <v>22</v>
      </c>
      <c r="B679" s="113">
        <v>1</v>
      </c>
      <c r="C679" s="114" t="s">
        <v>324</v>
      </c>
      <c r="E679" s="114" t="s">
        <v>261</v>
      </c>
      <c r="F679" s="114" t="s">
        <v>388</v>
      </c>
    </row>
    <row r="680" spans="1:6" ht="12.75">
      <c r="A680" s="111" t="s">
        <v>22</v>
      </c>
      <c r="B680" s="111">
        <v>1</v>
      </c>
      <c r="C680" s="112" t="s">
        <v>26</v>
      </c>
      <c r="E680" s="112" t="s">
        <v>263</v>
      </c>
      <c r="F680" s="112" t="s">
        <v>429</v>
      </c>
    </row>
    <row r="681" spans="1:6" ht="12.75">
      <c r="A681" s="113" t="s">
        <v>22</v>
      </c>
      <c r="B681" s="113">
        <v>1</v>
      </c>
      <c r="C681" s="114" t="s">
        <v>25</v>
      </c>
      <c r="E681" s="114" t="s">
        <v>261</v>
      </c>
      <c r="F681" s="114" t="s">
        <v>537</v>
      </c>
    </row>
    <row r="682" spans="1:6" ht="12.75">
      <c r="A682" s="111" t="s">
        <v>31</v>
      </c>
      <c r="B682" s="111">
        <v>1</v>
      </c>
      <c r="C682" s="112" t="s">
        <v>12</v>
      </c>
      <c r="E682" s="112" t="s">
        <v>263</v>
      </c>
      <c r="F682" s="112" t="s">
        <v>1</v>
      </c>
    </row>
    <row r="683" spans="1:6" ht="12.75">
      <c r="A683" s="115" t="s">
        <v>31</v>
      </c>
      <c r="B683" s="115">
        <v>1</v>
      </c>
      <c r="C683" s="116" t="s">
        <v>307</v>
      </c>
      <c r="E683" s="116" t="s">
        <v>308</v>
      </c>
      <c r="F683" s="116" t="s">
        <v>1</v>
      </c>
    </row>
    <row r="684" spans="1:6" ht="12.75">
      <c r="A684" s="111" t="s">
        <v>31</v>
      </c>
      <c r="B684" s="111">
        <v>1</v>
      </c>
      <c r="C684" s="112" t="s">
        <v>428</v>
      </c>
      <c r="E684" s="112" t="s">
        <v>263</v>
      </c>
      <c r="F684" s="112" t="s">
        <v>388</v>
      </c>
    </row>
    <row r="685" spans="1:6" ht="12.75">
      <c r="A685" s="107" t="s">
        <v>31</v>
      </c>
      <c r="B685" s="107">
        <v>1</v>
      </c>
      <c r="C685" s="106" t="s">
        <v>302</v>
      </c>
      <c r="F685" s="106" t="s">
        <v>429</v>
      </c>
    </row>
    <row r="686" ht="12.75">
      <c r="D686" s="119"/>
    </row>
    <row r="687" ht="12.75">
      <c r="D687" s="119"/>
    </row>
    <row r="688" ht="12.75">
      <c r="D688" s="119"/>
    </row>
    <row r="689" ht="12.75">
      <c r="D689" s="119"/>
    </row>
    <row r="690" ht="12.75">
      <c r="D690" s="119"/>
    </row>
    <row r="691" ht="12.75">
      <c r="D691" s="119"/>
    </row>
    <row r="692" ht="12.75">
      <c r="D692" s="119"/>
    </row>
    <row r="693" ht="12.75">
      <c r="D693" s="119"/>
    </row>
    <row r="694" ht="12.75">
      <c r="D694" s="119"/>
    </row>
    <row r="695" ht="12.75">
      <c r="D695" s="119"/>
    </row>
    <row r="696" ht="12.75">
      <c r="D696" s="119"/>
    </row>
    <row r="697" ht="12.75">
      <c r="D697" s="119"/>
    </row>
    <row r="698" ht="12.75">
      <c r="D698" s="119"/>
    </row>
    <row r="699" ht="12.75">
      <c r="D699" s="119"/>
    </row>
    <row r="700" ht="12.75">
      <c r="D700" s="119"/>
    </row>
    <row r="701" ht="12.75">
      <c r="D701" s="119"/>
    </row>
    <row r="702" ht="12.75">
      <c r="D702" s="119"/>
    </row>
    <row r="703" ht="12.75">
      <c r="D703" s="119"/>
    </row>
    <row r="704" ht="12.75">
      <c r="D704" s="119"/>
    </row>
    <row r="705" ht="12.75">
      <c r="D705" s="119"/>
    </row>
    <row r="706" ht="12.75">
      <c r="D706" s="119"/>
    </row>
    <row r="707" ht="12.75">
      <c r="D707" s="119"/>
    </row>
    <row r="708" ht="12.75">
      <c r="D708" s="119"/>
    </row>
    <row r="709" ht="12.75">
      <c r="D709" s="119"/>
    </row>
    <row r="710" ht="12.75">
      <c r="D710" s="119"/>
    </row>
    <row r="711" ht="12.75">
      <c r="D711" s="119"/>
    </row>
    <row r="712" ht="12.75">
      <c r="D712" s="119"/>
    </row>
    <row r="713" ht="12.75">
      <c r="D713" s="119"/>
    </row>
    <row r="714" ht="12.75">
      <c r="D714" s="119"/>
    </row>
    <row r="715" ht="12.75">
      <c r="D715" s="119"/>
    </row>
    <row r="716" ht="12.75">
      <c r="D716" s="119"/>
    </row>
    <row r="717" ht="12.75">
      <c r="D717" s="119"/>
    </row>
    <row r="718" ht="12.75">
      <c r="D718" s="119"/>
    </row>
    <row r="719" ht="12.75">
      <c r="D719" s="119"/>
    </row>
    <row r="720" ht="12.75">
      <c r="D720" s="119"/>
    </row>
    <row r="721" ht="12.75">
      <c r="D721" s="119"/>
    </row>
    <row r="722" ht="12.75">
      <c r="D722" s="119"/>
    </row>
    <row r="723" ht="12.75">
      <c r="D723" s="119"/>
    </row>
    <row r="724" ht="12.75">
      <c r="D724" s="119"/>
    </row>
    <row r="725" ht="12.75">
      <c r="D725" s="119"/>
    </row>
    <row r="726" ht="12.75">
      <c r="D726" s="119"/>
    </row>
    <row r="727" ht="12.75">
      <c r="D727" s="119"/>
    </row>
    <row r="728" ht="12.75">
      <c r="D728" s="119"/>
    </row>
    <row r="729" ht="12.75">
      <c r="D729" s="119"/>
    </row>
    <row r="730" ht="12.75">
      <c r="D730" s="119"/>
    </row>
    <row r="731" ht="12.75">
      <c r="D731" s="119"/>
    </row>
    <row r="732" ht="12.75">
      <c r="D732" s="119"/>
    </row>
    <row r="733" ht="12.75">
      <c r="D733" s="119"/>
    </row>
    <row r="734" ht="12.75">
      <c r="D734" s="119"/>
    </row>
    <row r="735" ht="12.75">
      <c r="D735" s="119"/>
    </row>
    <row r="736" ht="12.75">
      <c r="D736" s="119"/>
    </row>
    <row r="737" ht="12.75">
      <c r="D737" s="119"/>
    </row>
    <row r="738" ht="12.75">
      <c r="D738" s="119"/>
    </row>
    <row r="739" ht="12.75">
      <c r="D739" s="119"/>
    </row>
    <row r="740" ht="12.75">
      <c r="D740" s="119"/>
    </row>
    <row r="741" ht="12.75">
      <c r="D741" s="119"/>
    </row>
    <row r="742" ht="12.75">
      <c r="D742" s="119"/>
    </row>
    <row r="743" ht="12.75">
      <c r="D743" s="119"/>
    </row>
    <row r="744" ht="12.75">
      <c r="D744" s="119"/>
    </row>
    <row r="745" ht="12.75">
      <c r="D745" s="119"/>
    </row>
    <row r="746" ht="12.75">
      <c r="D746" s="119"/>
    </row>
    <row r="747" ht="12.75">
      <c r="D747" s="119"/>
    </row>
    <row r="748" ht="12.75">
      <c r="D748" s="119"/>
    </row>
    <row r="749" ht="12.75">
      <c r="D749" s="119"/>
    </row>
    <row r="750" ht="12.75">
      <c r="D750" s="119"/>
    </row>
    <row r="751" ht="12.75">
      <c r="D751" s="119"/>
    </row>
    <row r="752" ht="12.75">
      <c r="D752" s="119"/>
    </row>
    <row r="753" ht="12.75">
      <c r="D753" s="119"/>
    </row>
    <row r="754" ht="12.75">
      <c r="D754" s="119"/>
    </row>
    <row r="755" ht="12.75">
      <c r="D755" s="119"/>
    </row>
    <row r="756" ht="12.75">
      <c r="D756" s="119"/>
    </row>
    <row r="757" ht="12.75">
      <c r="D757" s="119"/>
    </row>
    <row r="758" ht="12.75">
      <c r="D758" s="119"/>
    </row>
    <row r="759" ht="12.75">
      <c r="D759" s="119"/>
    </row>
    <row r="760" ht="12.75">
      <c r="D760" s="119"/>
    </row>
    <row r="761" ht="12.75">
      <c r="D761" s="119"/>
    </row>
    <row r="762" ht="12.75">
      <c r="D762" s="119"/>
    </row>
    <row r="763" ht="12.75">
      <c r="D763" s="119"/>
    </row>
    <row r="764" ht="12.75">
      <c r="D764" s="119"/>
    </row>
    <row r="765" ht="12.75">
      <c r="D765" s="119"/>
    </row>
    <row r="766" ht="12.75">
      <c r="D766" s="119"/>
    </row>
    <row r="767" ht="12.75">
      <c r="D767" s="119"/>
    </row>
    <row r="768" ht="12.75">
      <c r="D768" s="119"/>
    </row>
    <row r="769" ht="12.75">
      <c r="D769" s="119"/>
    </row>
    <row r="770" ht="12.75">
      <c r="D770" s="119"/>
    </row>
    <row r="771" ht="12.75">
      <c r="D771" s="119"/>
    </row>
    <row r="772" ht="12.75">
      <c r="D772" s="119"/>
    </row>
    <row r="773" ht="12.75">
      <c r="D773" s="119"/>
    </row>
    <row r="774" ht="12.75">
      <c r="D774" s="119"/>
    </row>
    <row r="775" ht="12.75">
      <c r="D775" s="119"/>
    </row>
    <row r="776" ht="12.75">
      <c r="D776" s="119"/>
    </row>
    <row r="777" ht="12.75">
      <c r="D777" s="119"/>
    </row>
    <row r="778" ht="12.75">
      <c r="D778" s="119"/>
    </row>
    <row r="779" ht="12.75">
      <c r="D779" s="119"/>
    </row>
    <row r="780" ht="12.75">
      <c r="D780" s="119"/>
    </row>
    <row r="781" ht="12.75">
      <c r="D781" s="119"/>
    </row>
    <row r="782" ht="12.75">
      <c r="D782" s="119"/>
    </row>
    <row r="783" ht="12.75">
      <c r="D783" s="119"/>
    </row>
    <row r="784" ht="12.75">
      <c r="D784" s="119"/>
    </row>
    <row r="785" ht="12.75">
      <c r="D785" s="119"/>
    </row>
    <row r="786" ht="12.75">
      <c r="D786" s="119"/>
    </row>
    <row r="787" ht="12.75">
      <c r="D787" s="119"/>
    </row>
    <row r="788" ht="12.75">
      <c r="D788" s="119"/>
    </row>
    <row r="789" ht="12.75">
      <c r="D789" s="119"/>
    </row>
    <row r="790" ht="12.75">
      <c r="D790" s="119"/>
    </row>
    <row r="791" ht="12.75">
      <c r="D791" s="119"/>
    </row>
    <row r="792" ht="12.75">
      <c r="D792" s="119"/>
    </row>
    <row r="793" ht="12.75">
      <c r="D793" s="119"/>
    </row>
    <row r="794" ht="12.75">
      <c r="D794" s="119"/>
    </row>
    <row r="795" ht="12.75">
      <c r="D795" s="119"/>
    </row>
    <row r="796" ht="12.75">
      <c r="D796" s="119"/>
    </row>
    <row r="797" ht="12.75">
      <c r="D797" s="119"/>
    </row>
    <row r="798" ht="12.75">
      <c r="D798" s="119"/>
    </row>
    <row r="799" ht="12.75">
      <c r="D799" s="119"/>
    </row>
    <row r="800" ht="12.75">
      <c r="D800" s="119"/>
    </row>
    <row r="801" ht="12.75">
      <c r="D801" s="119"/>
    </row>
    <row r="802" ht="12.75">
      <c r="D802" s="119"/>
    </row>
    <row r="803" ht="12.75">
      <c r="D803" s="119"/>
    </row>
    <row r="804" ht="12.75">
      <c r="D804" s="119"/>
    </row>
    <row r="805" ht="12.75">
      <c r="D805" s="119"/>
    </row>
    <row r="806" ht="12.75">
      <c r="D806" s="119"/>
    </row>
    <row r="807" ht="12.75">
      <c r="D807" s="119"/>
    </row>
    <row r="808" ht="12.75">
      <c r="D808" s="119"/>
    </row>
    <row r="809" ht="12.75">
      <c r="D809" s="119"/>
    </row>
    <row r="810" ht="12.75">
      <c r="D810" s="119"/>
    </row>
    <row r="811" ht="12.75">
      <c r="D811" s="119"/>
    </row>
    <row r="812" ht="12.75">
      <c r="D812" s="119"/>
    </row>
    <row r="813" ht="12.75">
      <c r="D813" s="119"/>
    </row>
    <row r="814" ht="12.75">
      <c r="D814" s="119"/>
    </row>
    <row r="815" ht="12.75">
      <c r="D815" s="119"/>
    </row>
    <row r="816" ht="12.75">
      <c r="D816" s="119"/>
    </row>
    <row r="817" ht="12.75">
      <c r="D817" s="119"/>
    </row>
    <row r="818" ht="12.75">
      <c r="D818" s="119"/>
    </row>
    <row r="819" ht="12.75">
      <c r="D819" s="119"/>
    </row>
    <row r="820" ht="12.75">
      <c r="D820" s="119"/>
    </row>
    <row r="821" ht="12.75">
      <c r="D821" s="119"/>
    </row>
    <row r="822" ht="12.75">
      <c r="D822" s="119"/>
    </row>
    <row r="823" ht="12.75">
      <c r="D823" s="119"/>
    </row>
    <row r="824" ht="12.75">
      <c r="D824" s="119"/>
    </row>
    <row r="825" ht="12.75">
      <c r="D825" s="119"/>
    </row>
    <row r="826" ht="12.75">
      <c r="D826" s="119"/>
    </row>
    <row r="827" ht="12.75">
      <c r="D827" s="119"/>
    </row>
    <row r="828" ht="12.75">
      <c r="D828" s="119"/>
    </row>
    <row r="829" ht="12.75">
      <c r="D829" s="119"/>
    </row>
    <row r="830" ht="12.75">
      <c r="D830" s="119"/>
    </row>
    <row r="831" ht="12.75">
      <c r="D831" s="119"/>
    </row>
    <row r="832" ht="12.75">
      <c r="D832" s="119"/>
    </row>
    <row r="833" ht="12.75">
      <c r="D833" s="119"/>
    </row>
    <row r="834" ht="12.75">
      <c r="D834" s="119"/>
    </row>
    <row r="835" ht="12.75">
      <c r="D835" s="119"/>
    </row>
    <row r="836" ht="12.75">
      <c r="D836" s="119"/>
    </row>
    <row r="837" ht="12.75">
      <c r="D837" s="119"/>
    </row>
    <row r="838" ht="12.75">
      <c r="D838" s="119"/>
    </row>
    <row r="839" ht="12.75">
      <c r="D839" s="119"/>
    </row>
    <row r="840" ht="12.75">
      <c r="D840" s="119"/>
    </row>
    <row r="841" ht="12.75">
      <c r="D841" s="119"/>
    </row>
    <row r="842" ht="12.75">
      <c r="D842" s="119"/>
    </row>
    <row r="843" ht="12.75">
      <c r="D843" s="119"/>
    </row>
    <row r="844" ht="12.75">
      <c r="D844" s="119"/>
    </row>
    <row r="845" ht="12.75">
      <c r="D845" s="119"/>
    </row>
    <row r="846" ht="12.75">
      <c r="D846" s="119"/>
    </row>
    <row r="847" ht="12.75">
      <c r="D847" s="119"/>
    </row>
    <row r="848" ht="12.75">
      <c r="D848" s="119"/>
    </row>
    <row r="849" ht="12.75">
      <c r="D849" s="119"/>
    </row>
    <row r="850" ht="12.75">
      <c r="D850" s="119"/>
    </row>
    <row r="851" ht="12.75">
      <c r="D851" s="119"/>
    </row>
    <row r="852" ht="12.75">
      <c r="D852" s="119"/>
    </row>
    <row r="853" ht="12.75">
      <c r="D853" s="119"/>
    </row>
    <row r="854" ht="12.75">
      <c r="D854" s="119"/>
    </row>
    <row r="855" ht="12.75">
      <c r="D855" s="119"/>
    </row>
    <row r="856" ht="12.75">
      <c r="D856" s="119"/>
    </row>
    <row r="857" ht="12.75">
      <c r="D857" s="119"/>
    </row>
    <row r="858" ht="12.75">
      <c r="D858" s="119"/>
    </row>
    <row r="859" ht="12.75">
      <c r="D859" s="119"/>
    </row>
    <row r="860" ht="12.75">
      <c r="D860" s="119"/>
    </row>
    <row r="861" ht="12.75">
      <c r="D861" s="119"/>
    </row>
    <row r="862" ht="12.75">
      <c r="D862" s="119"/>
    </row>
    <row r="863" ht="12.75">
      <c r="D863" s="119"/>
    </row>
    <row r="864" ht="12.75">
      <c r="D864" s="119"/>
    </row>
    <row r="865" ht="12.75">
      <c r="D865" s="119"/>
    </row>
    <row r="866" ht="12.75">
      <c r="D866" s="119"/>
    </row>
    <row r="867" ht="12.75">
      <c r="D867" s="119"/>
    </row>
    <row r="868" ht="12.75">
      <c r="D868" s="119"/>
    </row>
    <row r="869" ht="12.75">
      <c r="D869" s="119"/>
    </row>
    <row r="870" ht="12.75">
      <c r="D870" s="119"/>
    </row>
    <row r="871" ht="12.75">
      <c r="D871" s="119"/>
    </row>
    <row r="872" ht="12.75">
      <c r="D872" s="119"/>
    </row>
    <row r="873" ht="12.75">
      <c r="D873" s="119"/>
    </row>
    <row r="874" ht="12.75">
      <c r="D874" s="119"/>
    </row>
    <row r="875" ht="12.75">
      <c r="D875" s="119"/>
    </row>
    <row r="876" ht="12.75">
      <c r="D876" s="119"/>
    </row>
    <row r="877" ht="12.75">
      <c r="D877" s="119"/>
    </row>
    <row r="878" ht="12.75">
      <c r="D878" s="119"/>
    </row>
    <row r="879" ht="12.75">
      <c r="D879" s="119"/>
    </row>
    <row r="880" ht="12.75">
      <c r="D880" s="119"/>
    </row>
    <row r="881" ht="12.75">
      <c r="D881" s="119"/>
    </row>
    <row r="882" ht="12.75">
      <c r="D882" s="119"/>
    </row>
    <row r="883" ht="12.75">
      <c r="D883" s="119"/>
    </row>
    <row r="884" ht="12.75">
      <c r="D884" s="119"/>
    </row>
    <row r="885" ht="12.75">
      <c r="D885" s="119"/>
    </row>
    <row r="886" ht="12.75">
      <c r="D886" s="119"/>
    </row>
    <row r="887" ht="12.75">
      <c r="D887" s="119"/>
    </row>
    <row r="888" ht="12.75">
      <c r="D888" s="119"/>
    </row>
    <row r="889" ht="12.75">
      <c r="D889" s="119"/>
    </row>
    <row r="890" ht="12.75">
      <c r="D890" s="119"/>
    </row>
    <row r="891" ht="12.75">
      <c r="D891" s="119"/>
    </row>
    <row r="892" ht="12.75">
      <c r="D892" s="119"/>
    </row>
    <row r="893" ht="12.75">
      <c r="D893" s="119"/>
    </row>
    <row r="894" ht="12.75">
      <c r="D894" s="119"/>
    </row>
    <row r="895" ht="12.75">
      <c r="D895" s="119"/>
    </row>
    <row r="896" ht="12.75">
      <c r="D896" s="119"/>
    </row>
    <row r="897" ht="12.75">
      <c r="D897" s="119"/>
    </row>
    <row r="898" ht="12.75">
      <c r="D898" s="119"/>
    </row>
    <row r="899" ht="12.75">
      <c r="D899" s="119"/>
    </row>
    <row r="900" ht="12.75">
      <c r="D900" s="119"/>
    </row>
    <row r="901" ht="12.75">
      <c r="D901" s="119"/>
    </row>
    <row r="902" ht="12.75">
      <c r="D902" s="119"/>
    </row>
    <row r="903" ht="12.75">
      <c r="D903" s="119"/>
    </row>
    <row r="904" ht="12.75">
      <c r="D904" s="119"/>
    </row>
    <row r="905" ht="12.75">
      <c r="D905" s="119"/>
    </row>
    <row r="906" ht="12.75">
      <c r="D906" s="119"/>
    </row>
    <row r="907" ht="12.75">
      <c r="D907" s="119"/>
    </row>
    <row r="908" ht="12.75">
      <c r="D908" s="119"/>
    </row>
    <row r="909" ht="12.75">
      <c r="D909" s="119"/>
    </row>
    <row r="910" ht="12.75">
      <c r="D910" s="119"/>
    </row>
    <row r="911" ht="12.75">
      <c r="D911" s="119"/>
    </row>
    <row r="912" ht="12.75">
      <c r="D912" s="119"/>
    </row>
    <row r="913" ht="12.75">
      <c r="D913" s="119"/>
    </row>
    <row r="914" ht="12.75">
      <c r="D914" s="119"/>
    </row>
    <row r="915" ht="12.75">
      <c r="D915" s="119"/>
    </row>
    <row r="916" ht="12.75">
      <c r="D916" s="119"/>
    </row>
    <row r="917" ht="12.75">
      <c r="D917" s="119"/>
    </row>
    <row r="918" ht="12.75">
      <c r="D918" s="119"/>
    </row>
    <row r="919" ht="12.75">
      <c r="D919" s="119"/>
    </row>
    <row r="920" ht="12.75">
      <c r="D920" s="119"/>
    </row>
    <row r="921" ht="12.75">
      <c r="D921" s="119"/>
    </row>
    <row r="922" ht="12.75">
      <c r="D922" s="119"/>
    </row>
    <row r="923" ht="12.75">
      <c r="D923" s="119"/>
    </row>
    <row r="924" ht="12.75">
      <c r="D924" s="119"/>
    </row>
    <row r="925" ht="12.75">
      <c r="D925" s="119"/>
    </row>
    <row r="926" ht="12.75">
      <c r="D926" s="119"/>
    </row>
    <row r="927" ht="12.75">
      <c r="D927" s="119"/>
    </row>
    <row r="928" ht="12.75">
      <c r="D928" s="119"/>
    </row>
    <row r="929" ht="12.75">
      <c r="D929" s="119"/>
    </row>
    <row r="930" ht="12.75">
      <c r="D930" s="119"/>
    </row>
    <row r="931" ht="12.75">
      <c r="D931" s="119"/>
    </row>
    <row r="932" ht="12.75">
      <c r="D932" s="119"/>
    </row>
    <row r="933" ht="12.75">
      <c r="D933" s="119"/>
    </row>
    <row r="934" ht="12.75">
      <c r="D934" s="119"/>
    </row>
    <row r="935" ht="12.75">
      <c r="D935" s="119"/>
    </row>
    <row r="936" ht="12.75">
      <c r="D936" s="119"/>
    </row>
    <row r="937" ht="12.75">
      <c r="D937" s="119"/>
    </row>
    <row r="938" ht="12.75">
      <c r="D938" s="119"/>
    </row>
    <row r="939" ht="12.75">
      <c r="D939" s="119"/>
    </row>
    <row r="940" ht="12.75">
      <c r="D940" s="119"/>
    </row>
    <row r="941" ht="12.75">
      <c r="D941" s="119"/>
    </row>
    <row r="942" ht="12.75">
      <c r="D942" s="119"/>
    </row>
    <row r="943" ht="12.75">
      <c r="D943" s="119"/>
    </row>
    <row r="944" ht="12.75">
      <c r="D944" s="119"/>
    </row>
    <row r="945" ht="12.75">
      <c r="D945" s="119"/>
    </row>
    <row r="946" ht="12.75">
      <c r="D946" s="119"/>
    </row>
    <row r="947" ht="12.75">
      <c r="D947" s="119"/>
    </row>
    <row r="948" ht="12.75">
      <c r="D948" s="119"/>
    </row>
    <row r="949" ht="12.75">
      <c r="D949" s="119"/>
    </row>
    <row r="950" ht="12.75">
      <c r="D950" s="119"/>
    </row>
    <row r="951" ht="12.75">
      <c r="D951" s="119"/>
    </row>
    <row r="952" ht="12.75">
      <c r="D952" s="119"/>
    </row>
    <row r="953" ht="12.75">
      <c r="D953" s="119"/>
    </row>
    <row r="954" ht="12.75">
      <c r="D954" s="119"/>
    </row>
    <row r="955" ht="12.75">
      <c r="D955" s="119"/>
    </row>
    <row r="956" ht="12.75">
      <c r="D956" s="119"/>
    </row>
    <row r="957" ht="12.75">
      <c r="D957" s="119"/>
    </row>
    <row r="958" ht="12.75">
      <c r="D958" s="119"/>
    </row>
    <row r="959" ht="12.75">
      <c r="D959" s="119"/>
    </row>
    <row r="960" ht="12.75">
      <c r="D960" s="119"/>
    </row>
    <row r="961" ht="12.75">
      <c r="D961" s="119"/>
    </row>
    <row r="962" ht="12.75">
      <c r="D962" s="119"/>
    </row>
    <row r="963" ht="12.75">
      <c r="D963" s="119"/>
    </row>
    <row r="964" ht="12.75">
      <c r="D964" s="119"/>
    </row>
    <row r="965" ht="12.75">
      <c r="D965" s="119"/>
    </row>
    <row r="966" ht="12.75">
      <c r="D966" s="119"/>
    </row>
    <row r="967" ht="12.75">
      <c r="D967" s="119"/>
    </row>
    <row r="968" ht="12.75">
      <c r="D968" s="119"/>
    </row>
    <row r="969" ht="12.75">
      <c r="D969" s="119"/>
    </row>
    <row r="970" ht="12.75">
      <c r="D970" s="119"/>
    </row>
    <row r="971" ht="12.75">
      <c r="D971" s="119"/>
    </row>
    <row r="972" ht="12.75">
      <c r="D972" s="119"/>
    </row>
    <row r="973" ht="12.75">
      <c r="D973" s="119"/>
    </row>
    <row r="974" ht="12.75">
      <c r="D974" s="119"/>
    </row>
    <row r="975" ht="12.75">
      <c r="D975" s="119"/>
    </row>
    <row r="976" ht="12.75">
      <c r="D976" s="119"/>
    </row>
    <row r="977" ht="12.75">
      <c r="D977" s="119"/>
    </row>
    <row r="978" ht="12.75">
      <c r="D978" s="119"/>
    </row>
    <row r="979" ht="12.75">
      <c r="D979" s="119"/>
    </row>
    <row r="980" ht="12.75">
      <c r="D980" s="119"/>
    </row>
    <row r="981" ht="12.75">
      <c r="D981" s="119"/>
    </row>
    <row r="982" ht="12.75">
      <c r="D982" s="119"/>
    </row>
    <row r="983" ht="12.75">
      <c r="D983" s="119"/>
    </row>
    <row r="984" ht="12.75">
      <c r="D984" s="119"/>
    </row>
    <row r="985" ht="12.75">
      <c r="D985" s="119"/>
    </row>
    <row r="986" ht="12.75">
      <c r="D986" s="119"/>
    </row>
    <row r="987" ht="12.75">
      <c r="D987" s="119"/>
    </row>
    <row r="988" ht="12.75">
      <c r="D988" s="119"/>
    </row>
    <row r="989" ht="12.75">
      <c r="D989" s="119"/>
    </row>
    <row r="990" ht="12.75">
      <c r="D990" s="119"/>
    </row>
    <row r="991" ht="12.75">
      <c r="D991" s="119"/>
    </row>
    <row r="992" ht="12.75">
      <c r="D992" s="119"/>
    </row>
    <row r="993" ht="12.75">
      <c r="D993" s="119"/>
    </row>
    <row r="994" ht="12.75">
      <c r="D994" s="119"/>
    </row>
    <row r="995" ht="12.75">
      <c r="D995" s="119"/>
    </row>
    <row r="996" ht="12.75">
      <c r="D996" s="119"/>
    </row>
    <row r="997" ht="12.75">
      <c r="D997" s="119"/>
    </row>
    <row r="998" ht="12.75">
      <c r="D998" s="119"/>
    </row>
    <row r="999" ht="12.75">
      <c r="D999" s="119"/>
    </row>
    <row r="1000" ht="12.75">
      <c r="D1000" s="119"/>
    </row>
    <row r="1001" ht="12.75">
      <c r="D1001" s="119"/>
    </row>
    <row r="1002" ht="12.75">
      <c r="D1002" s="119"/>
    </row>
    <row r="1003" ht="12.75">
      <c r="D1003" s="119"/>
    </row>
    <row r="1004" ht="12.75">
      <c r="D1004" s="119"/>
    </row>
    <row r="1005" ht="12.75">
      <c r="D1005" s="119"/>
    </row>
    <row r="1006" ht="12.75">
      <c r="D1006" s="119"/>
    </row>
    <row r="1007" ht="12.75">
      <c r="D1007" s="119"/>
    </row>
    <row r="1008" ht="12.75">
      <c r="D1008" s="119"/>
    </row>
    <row r="1009" ht="12.75">
      <c r="D1009" s="119"/>
    </row>
    <row r="1010" ht="12.75">
      <c r="D1010" s="119"/>
    </row>
    <row r="1011" ht="12.75">
      <c r="D1011" s="119"/>
    </row>
    <row r="1012" ht="12.75">
      <c r="D1012" s="119"/>
    </row>
    <row r="1013" ht="12.75">
      <c r="D1013" s="119"/>
    </row>
    <row r="1014" ht="12.75">
      <c r="D1014" s="119"/>
    </row>
    <row r="1015" ht="12.75">
      <c r="D1015" s="119"/>
    </row>
    <row r="1016" ht="12.75">
      <c r="D1016" s="119"/>
    </row>
    <row r="1017" ht="12.75">
      <c r="D1017" s="119"/>
    </row>
    <row r="1018" ht="12.75">
      <c r="D1018" s="119"/>
    </row>
    <row r="1019" ht="12.75">
      <c r="D1019" s="119"/>
    </row>
    <row r="1020" ht="12.75">
      <c r="D1020" s="119"/>
    </row>
    <row r="1021" ht="12.75">
      <c r="D1021" s="119"/>
    </row>
    <row r="1022" ht="12.75">
      <c r="D1022" s="119"/>
    </row>
    <row r="1023" ht="12.75">
      <c r="D1023" s="119"/>
    </row>
    <row r="1024" ht="12.75">
      <c r="D1024" s="119"/>
    </row>
    <row r="1025" ht="12.75">
      <c r="D1025" s="119"/>
    </row>
    <row r="1026" ht="12.75">
      <c r="D1026" s="119"/>
    </row>
    <row r="1027" ht="12.75">
      <c r="D1027" s="119"/>
    </row>
    <row r="1028" ht="12.75">
      <c r="D1028" s="119"/>
    </row>
    <row r="1029" ht="12.75">
      <c r="D1029" s="119"/>
    </row>
    <row r="1030" ht="12.75">
      <c r="D1030" s="119"/>
    </row>
    <row r="1031" ht="12.75">
      <c r="D1031" s="119"/>
    </row>
    <row r="1032" ht="12.75">
      <c r="D1032" s="119"/>
    </row>
    <row r="1033" ht="12.75">
      <c r="D1033" s="119"/>
    </row>
    <row r="1034" ht="12.75">
      <c r="D1034" s="119"/>
    </row>
    <row r="1035" ht="12.75">
      <c r="D1035" s="119"/>
    </row>
    <row r="1036" ht="12.75">
      <c r="D1036" s="119"/>
    </row>
    <row r="1037" ht="12.75">
      <c r="D1037" s="119"/>
    </row>
    <row r="1038" ht="12.75">
      <c r="D1038" s="119"/>
    </row>
    <row r="1039" ht="12.75">
      <c r="D1039" s="119"/>
    </row>
    <row r="1040" ht="12.75">
      <c r="D1040" s="119"/>
    </row>
    <row r="1041" ht="12.75">
      <c r="D1041" s="119"/>
    </row>
    <row r="1042" ht="12.75">
      <c r="D1042" s="119"/>
    </row>
    <row r="1043" ht="12.75">
      <c r="D1043" s="119"/>
    </row>
    <row r="1044" ht="12.75">
      <c r="D1044" s="119"/>
    </row>
    <row r="1045" ht="12.75">
      <c r="D1045" s="119"/>
    </row>
    <row r="1046" ht="12.75">
      <c r="D1046" s="119"/>
    </row>
    <row r="1047" ht="12.75">
      <c r="D1047" s="119"/>
    </row>
    <row r="1048" ht="12.75">
      <c r="D1048" s="119"/>
    </row>
    <row r="1049" ht="12.75">
      <c r="D1049" s="119"/>
    </row>
    <row r="1050" ht="12.75">
      <c r="D1050" s="119"/>
    </row>
    <row r="1051" ht="12.75">
      <c r="D1051" s="119"/>
    </row>
    <row r="1052" ht="12.75">
      <c r="D1052" s="119"/>
    </row>
    <row r="1053" ht="12.75">
      <c r="D1053" s="119"/>
    </row>
    <row r="1054" ht="12.75">
      <c r="D1054" s="119"/>
    </row>
    <row r="1055" ht="12.75">
      <c r="D1055" s="119"/>
    </row>
    <row r="1056" ht="12.75">
      <c r="D1056" s="119"/>
    </row>
    <row r="1057" ht="12.75">
      <c r="D1057" s="119"/>
    </row>
    <row r="1058" ht="12.75">
      <c r="D1058" s="119"/>
    </row>
    <row r="1059" ht="12.75">
      <c r="D1059" s="119"/>
    </row>
    <row r="1060" ht="12.75">
      <c r="D1060" s="119"/>
    </row>
    <row r="1061" ht="12.75">
      <c r="D1061" s="119"/>
    </row>
    <row r="1062" ht="12.75">
      <c r="D1062" s="119"/>
    </row>
    <row r="1063" ht="12.75">
      <c r="D1063" s="119"/>
    </row>
    <row r="1064" ht="12.75">
      <c r="D1064" s="119"/>
    </row>
    <row r="1065" ht="12.75">
      <c r="D1065" s="119"/>
    </row>
    <row r="1066" ht="12.75">
      <c r="D1066" s="119"/>
    </row>
    <row r="1067" ht="12.75">
      <c r="D1067" s="119"/>
    </row>
    <row r="1068" ht="12.75">
      <c r="D1068" s="119"/>
    </row>
    <row r="1069" ht="12.75">
      <c r="D1069" s="119"/>
    </row>
    <row r="1070" ht="12.75">
      <c r="D1070" s="119"/>
    </row>
    <row r="1071" ht="12.75">
      <c r="D1071" s="119"/>
    </row>
    <row r="1072" ht="12.75">
      <c r="D1072" s="119"/>
    </row>
    <row r="1073" ht="12.75">
      <c r="D1073" s="119"/>
    </row>
    <row r="1074" ht="12.75">
      <c r="D1074" s="119"/>
    </row>
    <row r="1075" ht="12.75">
      <c r="D1075" s="119"/>
    </row>
    <row r="1076" ht="12.75">
      <c r="D1076" s="119"/>
    </row>
    <row r="1077" ht="12.75">
      <c r="D1077" s="119"/>
    </row>
    <row r="1078" ht="12.75">
      <c r="D1078" s="119"/>
    </row>
    <row r="1079" ht="12.75">
      <c r="D1079" s="119"/>
    </row>
    <row r="1080" ht="12.75">
      <c r="D1080" s="119"/>
    </row>
    <row r="1081" ht="12.75">
      <c r="D1081" s="119"/>
    </row>
    <row r="1082" ht="12.75">
      <c r="D1082" s="119"/>
    </row>
    <row r="1083" ht="12.75">
      <c r="D1083" s="119"/>
    </row>
    <row r="1084" ht="12.75">
      <c r="D1084" s="119"/>
    </row>
    <row r="1085" ht="12.75">
      <c r="D1085" s="119"/>
    </row>
    <row r="1086" ht="12.75">
      <c r="D1086" s="119"/>
    </row>
    <row r="1087" ht="12.75">
      <c r="D1087" s="119"/>
    </row>
    <row r="1088" ht="12.75">
      <c r="D1088" s="119"/>
    </row>
    <row r="1089" ht="12.75">
      <c r="D1089" s="119"/>
    </row>
    <row r="1090" ht="12.75">
      <c r="D1090" s="119"/>
    </row>
    <row r="1091" ht="12.75">
      <c r="D1091" s="119"/>
    </row>
    <row r="1092" ht="12.75">
      <c r="D1092" s="119"/>
    </row>
    <row r="1093" ht="12.75">
      <c r="D1093" s="119"/>
    </row>
    <row r="1094" ht="12.75">
      <c r="D1094" s="119"/>
    </row>
    <row r="1095" ht="12.75">
      <c r="D1095" s="119"/>
    </row>
    <row r="1096" ht="12.75">
      <c r="D1096" s="119"/>
    </row>
    <row r="1097" ht="12.75">
      <c r="D1097" s="119"/>
    </row>
    <row r="1098" ht="12.75">
      <c r="D1098" s="119"/>
    </row>
    <row r="1099" ht="12.75">
      <c r="D1099" s="119"/>
    </row>
    <row r="1100" ht="12.75">
      <c r="D1100" s="119"/>
    </row>
    <row r="1101" ht="12.75">
      <c r="D1101" s="119"/>
    </row>
    <row r="1102" ht="12.75">
      <c r="D1102" s="119"/>
    </row>
    <row r="1103" ht="12.75">
      <c r="D1103" s="119"/>
    </row>
    <row r="1104" ht="12.75">
      <c r="D1104" s="119"/>
    </row>
    <row r="1105" ht="12.75">
      <c r="D1105" s="119"/>
    </row>
    <row r="1106" ht="12.75">
      <c r="D1106" s="119"/>
    </row>
    <row r="1107" ht="12.75">
      <c r="D1107" s="119"/>
    </row>
    <row r="1108" ht="12.75">
      <c r="D1108" s="119"/>
    </row>
    <row r="1109" ht="12.75">
      <c r="D1109" s="119"/>
    </row>
    <row r="1110" ht="12.75">
      <c r="D1110" s="119"/>
    </row>
    <row r="1111" ht="12.75">
      <c r="D1111" s="119"/>
    </row>
    <row r="1112" ht="12.75">
      <c r="D1112" s="119"/>
    </row>
    <row r="1113" ht="12.75">
      <c r="D1113" s="119"/>
    </row>
    <row r="1114" ht="12.75">
      <c r="D1114" s="119"/>
    </row>
    <row r="1115" ht="12.75">
      <c r="D1115" s="119"/>
    </row>
    <row r="1116" ht="12.75">
      <c r="D1116" s="119"/>
    </row>
    <row r="1117" ht="12.75">
      <c r="D1117" s="119"/>
    </row>
    <row r="1118" ht="12.75">
      <c r="D1118" s="119"/>
    </row>
    <row r="1119" ht="12.75">
      <c r="D1119" s="119"/>
    </row>
    <row r="1120" ht="12.75">
      <c r="D1120" s="119"/>
    </row>
    <row r="1121" ht="12.75">
      <c r="D1121" s="119"/>
    </row>
    <row r="1122" ht="12.75">
      <c r="D1122" s="119"/>
    </row>
    <row r="1123" ht="12.75">
      <c r="D1123" s="119"/>
    </row>
    <row r="1124" ht="12.75">
      <c r="D1124" s="119"/>
    </row>
    <row r="1125" ht="12.75">
      <c r="D1125" s="119"/>
    </row>
    <row r="1126" ht="12.75">
      <c r="D1126" s="119"/>
    </row>
    <row r="1127" ht="12.75">
      <c r="D1127" s="119"/>
    </row>
    <row r="1128" ht="12.75">
      <c r="D1128" s="119"/>
    </row>
    <row r="1129" ht="12.75">
      <c r="D1129" s="119"/>
    </row>
    <row r="1130" ht="12.75">
      <c r="D1130" s="119"/>
    </row>
    <row r="1131" ht="12.75">
      <c r="D1131" s="119"/>
    </row>
    <row r="1132" ht="12.75">
      <c r="D1132" s="119"/>
    </row>
    <row r="1133" ht="12.75">
      <c r="D1133" s="119"/>
    </row>
    <row r="1134" ht="12.75">
      <c r="D1134" s="119"/>
    </row>
    <row r="1135" ht="12.75">
      <c r="D1135" s="119"/>
    </row>
    <row r="1136" ht="12.75">
      <c r="D1136" s="119"/>
    </row>
    <row r="1137" ht="12.75">
      <c r="D1137" s="119"/>
    </row>
    <row r="1138" ht="12.75">
      <c r="D1138" s="119"/>
    </row>
    <row r="1139" ht="12.75">
      <c r="D1139" s="119"/>
    </row>
    <row r="1140" ht="12.75">
      <c r="D1140" s="119"/>
    </row>
    <row r="1141" ht="12.75">
      <c r="D1141" s="119"/>
    </row>
    <row r="1142" ht="12.75">
      <c r="D1142" s="119"/>
    </row>
    <row r="1143" ht="12.75">
      <c r="D1143" s="119"/>
    </row>
    <row r="1144" ht="12.75">
      <c r="D1144" s="119"/>
    </row>
    <row r="1145" ht="12.75">
      <c r="D1145" s="119"/>
    </row>
    <row r="1146" ht="12.75">
      <c r="D1146" s="119"/>
    </row>
    <row r="1147" ht="12.75">
      <c r="D1147" s="119"/>
    </row>
    <row r="1148" ht="12.75">
      <c r="D1148" s="119"/>
    </row>
    <row r="1149" ht="12.75">
      <c r="D1149" s="119"/>
    </row>
    <row r="1150" ht="12.75">
      <c r="D1150" s="119"/>
    </row>
    <row r="1151" ht="12.75">
      <c r="D1151" s="119"/>
    </row>
    <row r="1152" ht="12.75">
      <c r="D1152" s="119"/>
    </row>
    <row r="1153" ht="12.75">
      <c r="D1153" s="119"/>
    </row>
    <row r="1154" ht="12.75">
      <c r="D1154" s="119"/>
    </row>
    <row r="1155" ht="12.75">
      <c r="D1155" s="119"/>
    </row>
    <row r="1156" ht="12.75">
      <c r="D1156" s="119"/>
    </row>
    <row r="1157" ht="12.75">
      <c r="D1157" s="119"/>
    </row>
    <row r="1158" ht="12.75">
      <c r="D1158" s="119"/>
    </row>
    <row r="1159" ht="12.75">
      <c r="D1159" s="119"/>
    </row>
    <row r="1160" ht="12.75">
      <c r="D1160" s="119"/>
    </row>
    <row r="1161" ht="12.75">
      <c r="D1161" s="119"/>
    </row>
    <row r="1162" ht="12.75">
      <c r="D1162" s="119"/>
    </row>
    <row r="1163" ht="12.75">
      <c r="D1163" s="119"/>
    </row>
    <row r="1164" ht="12.75">
      <c r="D1164" s="119"/>
    </row>
    <row r="1165" ht="12.75">
      <c r="D1165" s="119"/>
    </row>
    <row r="1166" ht="12.75">
      <c r="D1166" s="119"/>
    </row>
    <row r="1167" ht="12.75">
      <c r="D1167" s="119"/>
    </row>
    <row r="1168" ht="12.75">
      <c r="D1168" s="119"/>
    </row>
    <row r="1169" ht="12.75">
      <c r="D1169" s="119"/>
    </row>
    <row r="1170" ht="12.75">
      <c r="D1170" s="119"/>
    </row>
    <row r="1171" ht="12.75">
      <c r="D1171" s="119"/>
    </row>
    <row r="1172" ht="12.75">
      <c r="D1172" s="119"/>
    </row>
    <row r="1173" ht="12.75">
      <c r="D1173" s="119"/>
    </row>
    <row r="1174" ht="12.75">
      <c r="D1174" s="119"/>
    </row>
    <row r="1175" ht="12.75">
      <c r="D1175" s="119"/>
    </row>
    <row r="1176" ht="12.75">
      <c r="D1176" s="119"/>
    </row>
    <row r="1177" ht="12.75">
      <c r="D1177" s="119"/>
    </row>
    <row r="1178" ht="12.75">
      <c r="D1178" s="119"/>
    </row>
    <row r="1179" ht="12.75">
      <c r="D1179" s="119"/>
    </row>
    <row r="1180" ht="12.75">
      <c r="D1180" s="119"/>
    </row>
    <row r="1181" ht="12.75">
      <c r="D1181" s="119"/>
    </row>
    <row r="1182" ht="12.75">
      <c r="D1182" s="119"/>
    </row>
    <row r="1183" ht="12.75">
      <c r="D1183" s="119"/>
    </row>
    <row r="1184" ht="12.75">
      <c r="D1184" s="119"/>
    </row>
    <row r="1185" ht="12.75">
      <c r="D1185" s="119"/>
    </row>
    <row r="1186" ht="12.75">
      <c r="D1186" s="119"/>
    </row>
    <row r="1187" ht="12.75">
      <c r="D1187" s="119"/>
    </row>
    <row r="1188" ht="12.75">
      <c r="D1188" s="119"/>
    </row>
    <row r="1189" ht="12.75">
      <c r="D1189" s="119"/>
    </row>
    <row r="1190" ht="12.75">
      <c r="D1190" s="119"/>
    </row>
    <row r="1191" ht="12.75">
      <c r="D1191" s="119"/>
    </row>
    <row r="1192" ht="12.75">
      <c r="D1192" s="119"/>
    </row>
    <row r="1193" ht="12.75">
      <c r="D1193" s="119"/>
    </row>
    <row r="1194" ht="12.75">
      <c r="D1194" s="119"/>
    </row>
    <row r="1195" ht="12.75">
      <c r="D1195" s="119"/>
    </row>
    <row r="1196" ht="12.75">
      <c r="D1196" s="119"/>
    </row>
    <row r="1197" ht="12.75">
      <c r="D1197" s="119"/>
    </row>
    <row r="1198" ht="12.75">
      <c r="D1198" s="119"/>
    </row>
    <row r="1199" ht="12.75">
      <c r="D1199" s="119"/>
    </row>
    <row r="1200" ht="12.75">
      <c r="D1200" s="119"/>
    </row>
    <row r="1201" ht="12.75">
      <c r="D1201" s="119"/>
    </row>
    <row r="1202" ht="12.75">
      <c r="D1202" s="119"/>
    </row>
    <row r="1203" ht="12.75">
      <c r="D1203" s="119"/>
    </row>
    <row r="1204" ht="12.75">
      <c r="D1204" s="119"/>
    </row>
    <row r="1205" ht="12.75">
      <c r="D1205" s="119"/>
    </row>
    <row r="1206" ht="12.75">
      <c r="D1206" s="119"/>
    </row>
    <row r="1207" ht="12.75">
      <c r="D1207" s="119"/>
    </row>
    <row r="1208" ht="12.75">
      <c r="D1208" s="119"/>
    </row>
    <row r="1209" ht="12.75">
      <c r="D1209" s="119"/>
    </row>
    <row r="1210" ht="12.75">
      <c r="D1210" s="119"/>
    </row>
    <row r="1211" ht="12.75">
      <c r="D1211" s="119"/>
    </row>
    <row r="1212" ht="12.75">
      <c r="D1212" s="119"/>
    </row>
    <row r="1213" ht="12.75">
      <c r="D1213" s="119"/>
    </row>
    <row r="1214" ht="12.75">
      <c r="D1214" s="119"/>
    </row>
    <row r="1215" ht="12.75">
      <c r="D1215" s="119"/>
    </row>
    <row r="1216" ht="12.75">
      <c r="D1216" s="119"/>
    </row>
    <row r="1217" ht="12.75">
      <c r="D1217" s="119"/>
    </row>
    <row r="1218" ht="12.75">
      <c r="D1218" s="119"/>
    </row>
    <row r="1219" ht="12.75">
      <c r="D1219" s="119"/>
    </row>
    <row r="1220" ht="12.75">
      <c r="D1220" s="119"/>
    </row>
    <row r="1221" ht="12.75">
      <c r="D1221" s="119"/>
    </row>
    <row r="1222" ht="12.75">
      <c r="D1222" s="119"/>
    </row>
    <row r="1223" ht="12.75">
      <c r="D1223" s="119"/>
    </row>
    <row r="1224" ht="12.75">
      <c r="D1224" s="119"/>
    </row>
    <row r="1225" ht="12.75">
      <c r="D1225" s="119"/>
    </row>
    <row r="1226" ht="12.75">
      <c r="D1226" s="119"/>
    </row>
    <row r="1227" ht="12.75">
      <c r="D1227" s="119"/>
    </row>
    <row r="1228" ht="12.75">
      <c r="D1228" s="119"/>
    </row>
    <row r="1229" ht="12.75">
      <c r="D1229" s="119"/>
    </row>
    <row r="1230" ht="12.75">
      <c r="D1230" s="119"/>
    </row>
    <row r="1231" ht="12.75">
      <c r="D1231" s="119"/>
    </row>
    <row r="1232" ht="12.75">
      <c r="D1232" s="119"/>
    </row>
    <row r="1233" ht="12.75">
      <c r="D1233" s="119"/>
    </row>
    <row r="1234" ht="12.75">
      <c r="D1234" s="119"/>
    </row>
    <row r="1235" ht="12.75">
      <c r="D1235" s="119"/>
    </row>
    <row r="1236" ht="12.75">
      <c r="D1236" s="119"/>
    </row>
    <row r="1237" ht="12.75">
      <c r="D1237" s="119"/>
    </row>
    <row r="1238" ht="12.75">
      <c r="D1238" s="119"/>
    </row>
    <row r="1239" ht="12.75">
      <c r="D1239" s="119"/>
    </row>
    <row r="1240" ht="12.75">
      <c r="D1240" s="119"/>
    </row>
    <row r="1241" ht="12.75">
      <c r="D1241" s="119"/>
    </row>
    <row r="1242" ht="12.75">
      <c r="D1242" s="119"/>
    </row>
    <row r="1243" ht="12.75">
      <c r="D1243" s="119"/>
    </row>
    <row r="1244" ht="12.75">
      <c r="D1244" s="119"/>
    </row>
    <row r="1245" ht="12.75">
      <c r="D1245" s="119"/>
    </row>
    <row r="1246" ht="12.75">
      <c r="D1246" s="119"/>
    </row>
    <row r="1247" ht="12.75">
      <c r="D1247" s="119"/>
    </row>
    <row r="1248" ht="12.75">
      <c r="D1248" s="119"/>
    </row>
    <row r="1249" ht="12.75">
      <c r="D1249" s="119"/>
    </row>
    <row r="1250" ht="12.75">
      <c r="D1250" s="119"/>
    </row>
    <row r="1251" ht="12.75">
      <c r="D1251" s="119"/>
    </row>
    <row r="1252" ht="12.75">
      <c r="D1252" s="119"/>
    </row>
    <row r="1253" ht="12.75">
      <c r="D1253" s="119"/>
    </row>
    <row r="1254" ht="12.75">
      <c r="D1254" s="119"/>
    </row>
    <row r="1255" ht="12.75">
      <c r="D1255" s="119"/>
    </row>
    <row r="1256" ht="12.75">
      <c r="D1256" s="119"/>
    </row>
    <row r="1257" ht="12.75">
      <c r="D1257" s="119"/>
    </row>
    <row r="1258" ht="12.75">
      <c r="D1258" s="119"/>
    </row>
    <row r="1259" ht="12.75">
      <c r="D1259" s="119"/>
    </row>
    <row r="1260" ht="12.75">
      <c r="D1260" s="119"/>
    </row>
    <row r="1261" ht="12.75">
      <c r="D1261" s="119"/>
    </row>
    <row r="1262" ht="12.75">
      <c r="D1262" s="119"/>
    </row>
    <row r="1263" ht="12.75">
      <c r="D1263" s="119"/>
    </row>
    <row r="1264" ht="12.75">
      <c r="D1264" s="119"/>
    </row>
    <row r="1265" ht="12.75">
      <c r="D1265" s="119"/>
    </row>
    <row r="1266" ht="12.75">
      <c r="D1266" s="119"/>
    </row>
    <row r="1267" ht="12.75">
      <c r="D1267" s="119"/>
    </row>
    <row r="1268" ht="12.75">
      <c r="D1268" s="119"/>
    </row>
    <row r="1269" ht="12.75">
      <c r="D1269" s="119"/>
    </row>
    <row r="1270" ht="12.75">
      <c r="D1270" s="119"/>
    </row>
    <row r="1271" ht="12.75">
      <c r="D1271" s="119"/>
    </row>
    <row r="1272" ht="12.75">
      <c r="D1272" s="119"/>
    </row>
    <row r="1273" ht="12.75">
      <c r="D1273" s="119"/>
    </row>
    <row r="1274" ht="12.75">
      <c r="D1274" s="119"/>
    </row>
    <row r="1275" ht="12.75">
      <c r="D1275" s="119"/>
    </row>
    <row r="1276" ht="12.75">
      <c r="D1276" s="119"/>
    </row>
    <row r="1277" ht="12.75">
      <c r="D1277" s="119"/>
    </row>
    <row r="1278" ht="12.75">
      <c r="D1278" s="119"/>
    </row>
    <row r="1279" ht="12.75">
      <c r="D1279" s="119"/>
    </row>
    <row r="1280" ht="12.75">
      <c r="D1280" s="119"/>
    </row>
    <row r="1281" ht="12.75">
      <c r="D1281" s="119"/>
    </row>
    <row r="1282" ht="12.75">
      <c r="D1282" s="119"/>
    </row>
    <row r="1283" ht="12.75">
      <c r="D1283" s="119"/>
    </row>
    <row r="1284" ht="12.75">
      <c r="D1284" s="119"/>
    </row>
    <row r="1285" ht="12.75">
      <c r="D1285" s="119"/>
    </row>
    <row r="1286" ht="12.75">
      <c r="D1286" s="119"/>
    </row>
    <row r="1287" ht="12.75">
      <c r="D1287" s="119"/>
    </row>
    <row r="1288" ht="12.75">
      <c r="D1288" s="119"/>
    </row>
    <row r="1289" ht="12.75">
      <c r="D1289" s="119"/>
    </row>
    <row r="1290" ht="12.75">
      <c r="D1290" s="119"/>
    </row>
    <row r="1291" ht="12.75">
      <c r="D1291" s="119"/>
    </row>
    <row r="1292" ht="12.75">
      <c r="D1292" s="119"/>
    </row>
    <row r="1293" ht="12.75">
      <c r="D1293" s="119"/>
    </row>
    <row r="1294" ht="12.75">
      <c r="D1294" s="119"/>
    </row>
    <row r="1295" ht="12.75">
      <c r="D1295" s="119"/>
    </row>
    <row r="1296" ht="12.75">
      <c r="D1296" s="119"/>
    </row>
    <row r="1297" ht="12.75">
      <c r="D1297" s="119"/>
    </row>
    <row r="1298" ht="12.75">
      <c r="D1298" s="119"/>
    </row>
    <row r="1299" ht="12.75">
      <c r="D1299" s="119"/>
    </row>
    <row r="1300" ht="12.75">
      <c r="D1300" s="119"/>
    </row>
    <row r="1301" ht="12.75">
      <c r="D1301" s="119"/>
    </row>
    <row r="1302" ht="12.75">
      <c r="D1302" s="119"/>
    </row>
    <row r="1303" ht="12.75">
      <c r="D1303" s="119"/>
    </row>
    <row r="1304" ht="12.75">
      <c r="D1304" s="119"/>
    </row>
    <row r="1305" ht="12.75">
      <c r="D1305" s="119"/>
    </row>
    <row r="1306" ht="12.75">
      <c r="D1306" s="119"/>
    </row>
    <row r="1307" ht="12.75">
      <c r="D1307" s="119"/>
    </row>
    <row r="1308" ht="12.75">
      <c r="D1308" s="119"/>
    </row>
    <row r="1309" ht="12.75">
      <c r="D1309" s="119"/>
    </row>
    <row r="1310" ht="12.75">
      <c r="D1310" s="119"/>
    </row>
    <row r="1311" ht="12.75">
      <c r="D1311" s="119"/>
    </row>
    <row r="1312" ht="12.75">
      <c r="D1312" s="119"/>
    </row>
    <row r="1313" ht="12.75">
      <c r="D1313" s="119"/>
    </row>
    <row r="1314" ht="12.75">
      <c r="D1314" s="119"/>
    </row>
    <row r="1315" ht="12.75">
      <c r="D1315" s="119"/>
    </row>
    <row r="1316" ht="12.75">
      <c r="D1316" s="119"/>
    </row>
    <row r="1317" ht="12.75">
      <c r="D1317" s="119"/>
    </row>
    <row r="1318" ht="12.75">
      <c r="D1318" s="119"/>
    </row>
    <row r="1319" ht="12.75">
      <c r="D1319" s="119"/>
    </row>
    <row r="1320" ht="12.75">
      <c r="D1320" s="119"/>
    </row>
    <row r="1321" ht="12.75">
      <c r="D1321" s="119"/>
    </row>
    <row r="1322" ht="12.75">
      <c r="D1322" s="119"/>
    </row>
    <row r="1323" ht="12.75">
      <c r="D1323" s="119"/>
    </row>
    <row r="1324" ht="12.75">
      <c r="D1324" s="119"/>
    </row>
    <row r="1325" ht="12.75">
      <c r="D1325" s="119"/>
    </row>
    <row r="1326" ht="12.75">
      <c r="D1326" s="119"/>
    </row>
    <row r="1327" ht="12.75">
      <c r="D1327" s="119"/>
    </row>
    <row r="1328" ht="12.75">
      <c r="D1328" s="119"/>
    </row>
    <row r="1329" ht="12.75">
      <c r="D1329" s="119"/>
    </row>
    <row r="1330" ht="12.75">
      <c r="D1330" s="119"/>
    </row>
    <row r="1331" ht="12.75">
      <c r="D1331" s="119"/>
    </row>
    <row r="1332" ht="12.75">
      <c r="D1332" s="119"/>
    </row>
    <row r="1333" ht="12.75">
      <c r="D1333" s="119"/>
    </row>
    <row r="1334" ht="12.75">
      <c r="D1334" s="119"/>
    </row>
    <row r="1335" ht="12.75">
      <c r="D1335" s="119"/>
    </row>
    <row r="1336" ht="12.75">
      <c r="D1336" s="119"/>
    </row>
    <row r="1337" ht="12.75">
      <c r="D1337" s="119"/>
    </row>
    <row r="1338" ht="12.75">
      <c r="D1338" s="119"/>
    </row>
    <row r="1339" ht="12.75">
      <c r="D1339" s="119"/>
    </row>
    <row r="1340" ht="12.75">
      <c r="D1340" s="119"/>
    </row>
    <row r="1341" ht="12.75">
      <c r="D1341" s="119"/>
    </row>
    <row r="1342" ht="12.75">
      <c r="D1342" s="119"/>
    </row>
    <row r="1343" ht="12.75">
      <c r="D1343" s="119"/>
    </row>
    <row r="1344" ht="12.75">
      <c r="D1344" s="119"/>
    </row>
    <row r="1345" ht="12.75">
      <c r="D1345" s="119"/>
    </row>
    <row r="1346" ht="12.75">
      <c r="D1346" s="119"/>
    </row>
    <row r="1347" ht="12.75">
      <c r="D1347" s="119"/>
    </row>
    <row r="1348" ht="12.75">
      <c r="D1348" s="119"/>
    </row>
    <row r="1349" ht="12.75">
      <c r="D1349" s="119"/>
    </row>
    <row r="1350" ht="12.75">
      <c r="D1350" s="119"/>
    </row>
    <row r="1351" ht="12.75">
      <c r="D1351" s="119"/>
    </row>
    <row r="1352" ht="12.75">
      <c r="D1352" s="119"/>
    </row>
    <row r="1353" ht="12.75">
      <c r="D1353" s="119"/>
    </row>
    <row r="1354" ht="12.75">
      <c r="D1354" s="119"/>
    </row>
    <row r="1355" ht="12.75">
      <c r="D1355" s="119"/>
    </row>
    <row r="1356" ht="12.75">
      <c r="D1356" s="119"/>
    </row>
    <row r="1357" ht="12.75">
      <c r="D1357" s="119"/>
    </row>
    <row r="1358" ht="12.75">
      <c r="D1358" s="119"/>
    </row>
    <row r="1359" ht="12.75">
      <c r="D1359" s="119"/>
    </row>
    <row r="1360" ht="12.75">
      <c r="D1360" s="119"/>
    </row>
    <row r="1361" ht="12.75">
      <c r="D1361" s="119"/>
    </row>
    <row r="1362" ht="12.75">
      <c r="D1362" s="119"/>
    </row>
    <row r="1363" ht="12.75">
      <c r="D1363" s="119"/>
    </row>
    <row r="1364" ht="12.75">
      <c r="D1364" s="119"/>
    </row>
    <row r="1365" ht="12.75">
      <c r="D1365" s="119"/>
    </row>
    <row r="1366" ht="12.75">
      <c r="D1366" s="119"/>
    </row>
    <row r="1367" ht="12.75">
      <c r="D1367" s="119"/>
    </row>
    <row r="1368" ht="12.75">
      <c r="D1368" s="119"/>
    </row>
    <row r="1369" ht="12.75">
      <c r="D1369" s="119"/>
    </row>
    <row r="1370" ht="12.75">
      <c r="D1370" s="119"/>
    </row>
    <row r="1371" ht="12.75">
      <c r="D1371" s="119"/>
    </row>
    <row r="1372" ht="12.75">
      <c r="D1372" s="119"/>
    </row>
    <row r="1373" ht="12.75">
      <c r="D1373" s="119"/>
    </row>
    <row r="1374" ht="12.75">
      <c r="D1374" s="119"/>
    </row>
    <row r="1375" ht="12.75">
      <c r="D1375" s="119"/>
    </row>
    <row r="1376" ht="12.75">
      <c r="D1376" s="119"/>
    </row>
    <row r="1377" ht="12.75">
      <c r="D1377" s="119"/>
    </row>
    <row r="1378" ht="12.75">
      <c r="D1378" s="119"/>
    </row>
    <row r="1379" ht="12.75">
      <c r="D1379" s="119"/>
    </row>
    <row r="1380" ht="12.75">
      <c r="D1380" s="119"/>
    </row>
    <row r="1381" ht="12.75">
      <c r="D1381" s="119"/>
    </row>
    <row r="1382" ht="12.75">
      <c r="D1382" s="119"/>
    </row>
    <row r="1383" ht="12.75">
      <c r="D1383" s="119"/>
    </row>
    <row r="1384" ht="12.75">
      <c r="D1384" s="119"/>
    </row>
    <row r="1385" ht="12.75">
      <c r="D1385" s="119"/>
    </row>
    <row r="1386" ht="12.75">
      <c r="D1386" s="119"/>
    </row>
    <row r="1387" ht="12.75">
      <c r="D1387" s="119"/>
    </row>
    <row r="1388" ht="12.75">
      <c r="D1388" s="119"/>
    </row>
    <row r="1389" ht="12.75">
      <c r="D1389" s="119"/>
    </row>
    <row r="1390" ht="12.75">
      <c r="D1390" s="119"/>
    </row>
    <row r="1391" ht="12.75">
      <c r="D1391" s="119"/>
    </row>
    <row r="1392" ht="12.75">
      <c r="D1392" s="119"/>
    </row>
    <row r="1393" ht="12.75">
      <c r="D1393" s="119"/>
    </row>
    <row r="1394" ht="12.75">
      <c r="D1394" s="119"/>
    </row>
    <row r="1395" ht="12.75">
      <c r="D1395" s="119"/>
    </row>
    <row r="1396" ht="12.75">
      <c r="D1396" s="119"/>
    </row>
    <row r="1397" ht="12.75">
      <c r="D1397" s="119"/>
    </row>
    <row r="1398" ht="12.75">
      <c r="D1398" s="119"/>
    </row>
    <row r="1399" ht="12.75">
      <c r="D1399" s="119"/>
    </row>
    <row r="1400" ht="12.75">
      <c r="D1400" s="119"/>
    </row>
    <row r="1401" ht="12.75">
      <c r="D1401" s="119"/>
    </row>
    <row r="1402" ht="12.75">
      <c r="D1402" s="119"/>
    </row>
    <row r="1403" ht="12.75">
      <c r="D1403" s="119"/>
    </row>
    <row r="1404" ht="12.75">
      <c r="D1404" s="119"/>
    </row>
    <row r="1405" ht="12.75">
      <c r="D1405" s="119"/>
    </row>
    <row r="1406" ht="12.75">
      <c r="D1406" s="119"/>
    </row>
    <row r="1407" ht="12.75">
      <c r="D1407" s="119"/>
    </row>
    <row r="1408" ht="12.75">
      <c r="D1408" s="119"/>
    </row>
    <row r="1409" ht="12.75">
      <c r="D1409" s="119"/>
    </row>
    <row r="1410" ht="12.75">
      <c r="D1410" s="119"/>
    </row>
    <row r="1411" ht="12.75">
      <c r="D1411" s="119"/>
    </row>
    <row r="1412" ht="12.75">
      <c r="D1412" s="119"/>
    </row>
    <row r="1413" ht="12.75">
      <c r="D1413" s="119"/>
    </row>
    <row r="1414" ht="12.75">
      <c r="D1414" s="119"/>
    </row>
    <row r="1415" ht="12.75">
      <c r="D1415" s="119"/>
    </row>
    <row r="1416" ht="12.75">
      <c r="D1416" s="119"/>
    </row>
    <row r="1417" ht="12.75">
      <c r="D1417" s="119"/>
    </row>
    <row r="1418" ht="12.75">
      <c r="D1418" s="119"/>
    </row>
    <row r="1419" ht="12.75">
      <c r="D1419" s="119"/>
    </row>
    <row r="1420" ht="12.75">
      <c r="D1420" s="119"/>
    </row>
    <row r="1421" ht="12.75">
      <c r="D1421" s="119"/>
    </row>
    <row r="1422" ht="12.75">
      <c r="D1422" s="119"/>
    </row>
    <row r="1423" ht="12.75">
      <c r="D1423" s="119"/>
    </row>
    <row r="1424" ht="12.75">
      <c r="D1424" s="119"/>
    </row>
    <row r="1425" ht="12.75">
      <c r="D1425" s="119"/>
    </row>
    <row r="1426" ht="12.75">
      <c r="D1426" s="119"/>
    </row>
    <row r="1427" ht="12.75">
      <c r="D1427" s="119"/>
    </row>
    <row r="1428" ht="12.75">
      <c r="D1428" s="119"/>
    </row>
    <row r="1429" ht="12.75">
      <c r="D1429" s="119"/>
    </row>
    <row r="1430" ht="12.75">
      <c r="D1430" s="119"/>
    </row>
    <row r="1431" ht="12.75">
      <c r="D1431" s="119"/>
    </row>
    <row r="1432" ht="12.75">
      <c r="D1432" s="119"/>
    </row>
    <row r="1433" ht="12.75">
      <c r="D1433" s="119"/>
    </row>
    <row r="1434" ht="12.75">
      <c r="D1434" s="119"/>
    </row>
    <row r="1435" ht="12.75">
      <c r="D1435" s="119"/>
    </row>
    <row r="1436" ht="12.75">
      <c r="D1436" s="119"/>
    </row>
    <row r="1437" ht="12.75">
      <c r="D1437" s="119"/>
    </row>
    <row r="1438" ht="12.75">
      <c r="D1438" s="119"/>
    </row>
    <row r="1439" ht="12.75">
      <c r="D1439" s="119"/>
    </row>
    <row r="1440" ht="12.75">
      <c r="D1440" s="119"/>
    </row>
    <row r="1441" ht="12.75">
      <c r="D1441" s="119"/>
    </row>
    <row r="1442" ht="12.75">
      <c r="D1442" s="119"/>
    </row>
    <row r="1443" ht="12.75">
      <c r="D1443" s="119"/>
    </row>
    <row r="1444" ht="12.75">
      <c r="D1444" s="119"/>
    </row>
    <row r="1445" ht="12.75">
      <c r="D1445" s="119"/>
    </row>
    <row r="1446" ht="12.75">
      <c r="D1446" s="119"/>
    </row>
    <row r="1447" ht="12.75">
      <c r="D1447" s="119"/>
    </row>
    <row r="1448" ht="12.75">
      <c r="D1448" s="119"/>
    </row>
    <row r="1449" ht="12.75">
      <c r="D1449" s="119"/>
    </row>
    <row r="1450" ht="12.75">
      <c r="D1450" s="119"/>
    </row>
    <row r="1451" ht="12.75">
      <c r="D1451" s="119"/>
    </row>
    <row r="1452" ht="12.75">
      <c r="D1452" s="119"/>
    </row>
    <row r="1453" ht="12.75">
      <c r="D1453" s="119"/>
    </row>
    <row r="1454" ht="12.75">
      <c r="D1454" s="119"/>
    </row>
    <row r="1455" ht="12.75">
      <c r="D1455" s="119"/>
    </row>
    <row r="1456" ht="12.75">
      <c r="D1456" s="119"/>
    </row>
    <row r="1457" ht="12.75">
      <c r="D1457" s="119"/>
    </row>
    <row r="1458" ht="12.75">
      <c r="D1458" s="119"/>
    </row>
    <row r="1459" ht="12.75">
      <c r="D1459" s="119"/>
    </row>
    <row r="1460" ht="12.75">
      <c r="D1460" s="119"/>
    </row>
    <row r="1461" ht="12.75">
      <c r="D1461" s="119"/>
    </row>
    <row r="1462" ht="12.75">
      <c r="D1462" s="119"/>
    </row>
    <row r="1463" ht="12.75">
      <c r="D1463" s="119"/>
    </row>
    <row r="1464" ht="12.75">
      <c r="D1464" s="119"/>
    </row>
    <row r="1465" ht="12.75">
      <c r="D1465" s="119"/>
    </row>
    <row r="1466" ht="12.75">
      <c r="D1466" s="119"/>
    </row>
    <row r="1467" ht="12.75">
      <c r="D1467" s="119"/>
    </row>
    <row r="1468" ht="12.75">
      <c r="D1468" s="119"/>
    </row>
    <row r="1469" ht="12.75">
      <c r="D1469" s="119"/>
    </row>
    <row r="1470" ht="12.75">
      <c r="D1470" s="119"/>
    </row>
    <row r="1471" ht="12.75">
      <c r="D1471" s="119"/>
    </row>
    <row r="1472" ht="12.75">
      <c r="D1472" s="119"/>
    </row>
    <row r="1473" ht="12.75">
      <c r="D1473" s="119"/>
    </row>
    <row r="1474" ht="12.75">
      <c r="D1474" s="119"/>
    </row>
    <row r="1475" ht="12.75">
      <c r="D1475" s="119"/>
    </row>
    <row r="1476" ht="12.75">
      <c r="D1476" s="119"/>
    </row>
    <row r="1477" ht="12.75">
      <c r="D1477" s="119"/>
    </row>
    <row r="1478" ht="12.75">
      <c r="D1478" s="119"/>
    </row>
    <row r="1479" ht="12.75">
      <c r="D1479" s="119"/>
    </row>
    <row r="1480" ht="12.75">
      <c r="D1480" s="119"/>
    </row>
    <row r="1481" ht="12.75">
      <c r="D1481" s="119"/>
    </row>
    <row r="1482" ht="12.75">
      <c r="D1482" s="119"/>
    </row>
    <row r="1483" ht="12.75">
      <c r="D1483" s="119"/>
    </row>
    <row r="1484" ht="12.75">
      <c r="D1484" s="119"/>
    </row>
    <row r="1485" ht="12.75">
      <c r="D1485" s="119"/>
    </row>
    <row r="1486" ht="12.75">
      <c r="D1486" s="119"/>
    </row>
    <row r="1487" ht="12.75">
      <c r="D1487" s="119"/>
    </row>
    <row r="1488" ht="12.75">
      <c r="D1488" s="119"/>
    </row>
    <row r="1489" ht="12.75">
      <c r="D1489" s="119"/>
    </row>
    <row r="1490" ht="12.75">
      <c r="D1490" s="119"/>
    </row>
    <row r="1491" ht="12.75">
      <c r="D1491" s="119"/>
    </row>
    <row r="1492" ht="12.75">
      <c r="D1492" s="119"/>
    </row>
    <row r="1493" ht="12.75">
      <c r="D1493" s="119"/>
    </row>
    <row r="1494" ht="12.75">
      <c r="D1494" s="119"/>
    </row>
    <row r="1495" ht="12.75">
      <c r="D1495" s="119"/>
    </row>
    <row r="1496" ht="12.75">
      <c r="D1496" s="119"/>
    </row>
    <row r="1497" ht="12.75">
      <c r="D1497" s="119"/>
    </row>
    <row r="1498" ht="12.75">
      <c r="D1498" s="119"/>
    </row>
    <row r="1499" ht="12.75">
      <c r="D1499" s="119"/>
    </row>
    <row r="1500" ht="12.75">
      <c r="D1500" s="119"/>
    </row>
    <row r="1501" ht="12.75">
      <c r="D1501" s="119"/>
    </row>
    <row r="1502" ht="12.75">
      <c r="D1502" s="119"/>
    </row>
    <row r="1503" ht="12.75">
      <c r="D1503" s="119"/>
    </row>
    <row r="1504" ht="12.75">
      <c r="D1504" s="119"/>
    </row>
    <row r="1505" ht="12.75">
      <c r="D1505" s="119"/>
    </row>
    <row r="1506" ht="12.75">
      <c r="D1506" s="119"/>
    </row>
    <row r="1507" ht="12.75">
      <c r="D1507" s="119"/>
    </row>
    <row r="1508" ht="12.75">
      <c r="D1508" s="119"/>
    </row>
    <row r="1509" ht="12.75">
      <c r="D1509" s="119"/>
    </row>
    <row r="1510" ht="12.75">
      <c r="D1510" s="119"/>
    </row>
    <row r="1511" ht="12.75">
      <c r="D1511" s="119"/>
    </row>
    <row r="1512" ht="12.75">
      <c r="D1512" s="119"/>
    </row>
    <row r="1513" ht="12.75">
      <c r="D1513" s="119"/>
    </row>
    <row r="1514" ht="12.75">
      <c r="D1514" s="119"/>
    </row>
    <row r="1515" ht="12.75">
      <c r="D1515" s="119"/>
    </row>
    <row r="1516" ht="12.75">
      <c r="D1516" s="119"/>
    </row>
    <row r="1517" ht="12.75">
      <c r="D1517" s="119"/>
    </row>
    <row r="1518" ht="12.75">
      <c r="D1518" s="119"/>
    </row>
    <row r="1519" ht="12.75">
      <c r="D1519" s="119"/>
    </row>
    <row r="1520" ht="12.75">
      <c r="D1520" s="119"/>
    </row>
    <row r="1521" ht="12.75">
      <c r="D1521" s="119"/>
    </row>
    <row r="1522" ht="12.75">
      <c r="D1522" s="119"/>
    </row>
    <row r="1523" ht="12.75">
      <c r="D1523" s="119"/>
    </row>
    <row r="1524" ht="12.75">
      <c r="D1524" s="119"/>
    </row>
    <row r="1525" ht="12.75">
      <c r="D1525" s="119"/>
    </row>
    <row r="1526" ht="12.75">
      <c r="D1526" s="119"/>
    </row>
    <row r="1527" ht="12.75">
      <c r="D1527" s="119"/>
    </row>
    <row r="1528" ht="12.75">
      <c r="D1528" s="119"/>
    </row>
    <row r="1529" ht="12.75">
      <c r="D1529" s="119"/>
    </row>
    <row r="1530" ht="12.75">
      <c r="D1530" s="119"/>
    </row>
    <row r="1531" ht="12.75">
      <c r="D1531" s="119"/>
    </row>
    <row r="1532" ht="12.75">
      <c r="D1532" s="119"/>
    </row>
    <row r="1533" ht="12.75">
      <c r="D1533" s="119"/>
    </row>
    <row r="1534" ht="12.75">
      <c r="D1534" s="119"/>
    </row>
    <row r="1535" ht="12.75">
      <c r="D1535" s="119"/>
    </row>
    <row r="1536" ht="12.75">
      <c r="D1536" s="119"/>
    </row>
    <row r="1537" ht="12.75">
      <c r="D1537" s="119"/>
    </row>
    <row r="1538" ht="12.75">
      <c r="D1538" s="119"/>
    </row>
    <row r="1539" ht="12.75">
      <c r="D1539" s="119"/>
    </row>
    <row r="1540" ht="12.75">
      <c r="D1540" s="119"/>
    </row>
    <row r="1541" ht="12.75">
      <c r="D1541" s="119"/>
    </row>
    <row r="1542" ht="12.75">
      <c r="D1542" s="119"/>
    </row>
    <row r="1543" ht="12.75">
      <c r="D1543" s="119"/>
    </row>
    <row r="1544" ht="12.75">
      <c r="D1544" s="119"/>
    </row>
    <row r="1545" ht="12.75">
      <c r="D1545" s="119"/>
    </row>
    <row r="1546" ht="12.75">
      <c r="D1546" s="119"/>
    </row>
    <row r="1547" ht="12.75">
      <c r="D1547" s="119"/>
    </row>
    <row r="1548" ht="12.75">
      <c r="D1548" s="119"/>
    </row>
    <row r="1549" ht="12.75">
      <c r="D1549" s="119"/>
    </row>
    <row r="1550" ht="12.75">
      <c r="D1550" s="119"/>
    </row>
    <row r="1551" ht="12.75">
      <c r="D1551" s="119"/>
    </row>
    <row r="1552" ht="12.75">
      <c r="D1552" s="119"/>
    </row>
    <row r="1553" ht="12.75">
      <c r="D1553" s="119"/>
    </row>
    <row r="1554" ht="12.75">
      <c r="D1554" s="119"/>
    </row>
    <row r="1555" ht="12.75">
      <c r="D1555" s="119"/>
    </row>
    <row r="1556" ht="12.75">
      <c r="D1556" s="119"/>
    </row>
    <row r="1557" ht="12.75">
      <c r="D1557" s="119"/>
    </row>
    <row r="1558" ht="12.75">
      <c r="D1558" s="119"/>
    </row>
    <row r="1559" ht="12.75">
      <c r="D1559" s="119"/>
    </row>
    <row r="1560" ht="12.75">
      <c r="D1560" s="119"/>
    </row>
    <row r="1561" ht="12.75">
      <c r="D1561" s="119"/>
    </row>
    <row r="1562" ht="12.75">
      <c r="D1562" s="119"/>
    </row>
    <row r="1563" ht="12.75">
      <c r="D1563" s="119"/>
    </row>
    <row r="1564" ht="12.75">
      <c r="D1564" s="119"/>
    </row>
    <row r="1565" ht="12.75">
      <c r="D1565" s="119"/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September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9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25270.24</v>
      </c>
      <c r="D5" s="1">
        <f>SUM(Gesamtübersicht!D5)</f>
        <v>32</v>
      </c>
      <c r="E5" s="7">
        <f t="shared" si="0"/>
        <v>789.695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60817.31</v>
      </c>
      <c r="M5" s="7">
        <f>SUM(L5+'RSD B'!K5)</f>
        <v>76970.43</v>
      </c>
      <c r="N5" s="20">
        <v>78305.65</v>
      </c>
      <c r="O5" s="7">
        <f>SUM(N5+'RSD C'!K5)</f>
        <v>87452.89</v>
      </c>
      <c r="P5" s="20">
        <v>7263.9</v>
      </c>
      <c r="Q5" s="7">
        <f>SUM(P5+'RSD D'!K5)</f>
        <v>7233.78</v>
      </c>
      <c r="R5" s="17">
        <f aca="true" t="shared" si="1" ref="R5:R11">SUM(I5+K5+M5+O5+Q5)</f>
        <v>171657.1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718.96</v>
      </c>
      <c r="D7" s="1">
        <f>SUM(Gesamtübersicht!D7)</f>
        <v>3</v>
      </c>
      <c r="E7" s="7">
        <f t="shared" si="0"/>
        <v>239.65333333333334</v>
      </c>
      <c r="H7" s="20">
        <v>0</v>
      </c>
      <c r="I7" s="7">
        <f>SUM(H7+BLB!K7)</f>
        <v>0</v>
      </c>
      <c r="J7" s="20">
        <v>208.12</v>
      </c>
      <c r="K7" s="7">
        <f>SUM(J7+'RSD A'!K7)</f>
        <v>359.48</v>
      </c>
      <c r="L7" s="20">
        <v>7367.07</v>
      </c>
      <c r="M7" s="7">
        <f>SUM(L7+'RSD B'!K7)</f>
        <v>7934.67</v>
      </c>
      <c r="N7" s="20">
        <v>5398.5</v>
      </c>
      <c r="O7" s="7">
        <f>SUM(N7+'RSD C'!K7)</f>
        <v>5398.5</v>
      </c>
      <c r="P7" s="20">
        <v>612.15</v>
      </c>
      <c r="Q7" s="7">
        <f>SUM(P7+'RSD D'!K7)</f>
        <v>612.15</v>
      </c>
      <c r="R7" s="17">
        <f t="shared" si="1"/>
        <v>14304.8</v>
      </c>
    </row>
    <row r="8" spans="1:18" ht="12.75">
      <c r="A8" s="1" t="s">
        <v>85</v>
      </c>
      <c r="C8" s="13">
        <f>SUM(BLB!K8+'RSD A'!K8+'RSD B'!K8+'RSD C'!K8+'RSD D'!K8)</f>
        <v>11483.560000000001</v>
      </c>
      <c r="D8" s="1">
        <f>SUM(Gesamtübersicht!D8)</f>
        <v>6</v>
      </c>
      <c r="E8" s="7">
        <f t="shared" si="0"/>
        <v>1913.926666666667</v>
      </c>
      <c r="H8" s="20">
        <v>0</v>
      </c>
      <c r="I8" s="7">
        <f>SUM(H8+BLB!K8)</f>
        <v>0</v>
      </c>
      <c r="J8" s="20">
        <v>55598.47</v>
      </c>
      <c r="K8" s="7">
        <f>SUM(J8+'RSD A'!K8)</f>
        <v>62452.56</v>
      </c>
      <c r="L8" s="20">
        <v>31195.17</v>
      </c>
      <c r="M8" s="7">
        <f>SUM(L8+'RSD B'!K8)</f>
        <v>31195.17</v>
      </c>
      <c r="N8" s="20">
        <v>89440.46</v>
      </c>
      <c r="O8" s="7">
        <f>SUM(N8+'RSD C'!K8)</f>
        <v>94069.93000000001</v>
      </c>
      <c r="P8" s="20">
        <v>0</v>
      </c>
      <c r="Q8" s="7">
        <f>SUM(P8+'RSD D'!K8)</f>
        <v>0</v>
      </c>
      <c r="R8" s="17">
        <f t="shared" si="1"/>
        <v>187717.66</v>
      </c>
    </row>
    <row r="9" spans="1:18" ht="12.75">
      <c r="A9" s="1" t="s">
        <v>83</v>
      </c>
      <c r="C9" s="13">
        <f>SUM(BLB!K9+'RSD A'!K9+'RSD B'!K9+'RSD C'!K9+'RSD D'!K9)</f>
        <v>7202.45</v>
      </c>
      <c r="D9" s="1">
        <f>SUM(Gesamtübersicht!D9)</f>
        <v>4</v>
      </c>
      <c r="E9" s="7">
        <f t="shared" si="0"/>
        <v>1800.6125</v>
      </c>
      <c r="H9" s="20">
        <v>0</v>
      </c>
      <c r="I9" s="7">
        <f>SUM(H9+BLB!K9)</f>
        <v>0</v>
      </c>
      <c r="J9" s="20">
        <v>26973.8</v>
      </c>
      <c r="K9" s="7">
        <f>SUM(J9+'RSD A'!K9)</f>
        <v>30796.68</v>
      </c>
      <c r="L9" s="20">
        <v>22053.43</v>
      </c>
      <c r="M9" s="7">
        <f>SUM(L9+'RSD B'!K9)</f>
        <v>21973.11</v>
      </c>
      <c r="N9" s="20">
        <v>53665.49</v>
      </c>
      <c r="O9" s="7">
        <f>SUM(N9+'RSD C'!K9)</f>
        <v>57125.38</v>
      </c>
      <c r="P9" s="20">
        <v>0</v>
      </c>
      <c r="Q9" s="7">
        <f>SUM(P9+'RSD D'!K9)</f>
        <v>0</v>
      </c>
      <c r="R9" s="17">
        <f t="shared" si="1"/>
        <v>109895.17</v>
      </c>
    </row>
    <row r="10" spans="1:18" ht="12.75">
      <c r="A10" s="1" t="s">
        <v>77</v>
      </c>
      <c r="C10" s="13">
        <f>SUM(BLB!K10+'RSD A'!K10+'RSD B'!K10+'RSD C'!K10+'RSD D'!K10)</f>
        <v>17321.4</v>
      </c>
      <c r="D10" s="1">
        <f>SUM(Gesamtübersicht!D10)</f>
        <v>8</v>
      </c>
      <c r="E10" s="7">
        <f t="shared" si="0"/>
        <v>2165.175</v>
      </c>
      <c r="H10" s="20">
        <v>2765.68</v>
      </c>
      <c r="I10" s="7">
        <f>SUM(H10+BLB!K10)</f>
        <v>2765.68</v>
      </c>
      <c r="J10" s="20">
        <v>4938.96</v>
      </c>
      <c r="K10" s="7">
        <f>SUM(J10+'RSD A'!K10)</f>
        <v>6784.360000000001</v>
      </c>
      <c r="L10" s="20">
        <v>16088.76</v>
      </c>
      <c r="M10" s="7">
        <f>SUM(L10+'RSD B'!K10)</f>
        <v>22955.96</v>
      </c>
      <c r="N10" s="20">
        <v>730.32</v>
      </c>
      <c r="O10" s="7">
        <f>SUM(N10+'RSD C'!K10)</f>
        <v>730.32</v>
      </c>
      <c r="P10" s="20">
        <v>5875.2</v>
      </c>
      <c r="Q10" s="7">
        <f>SUM(P10+'RSD D'!K10)</f>
        <v>14484</v>
      </c>
      <c r="R10" s="17">
        <f t="shared" si="1"/>
        <v>47720.32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10421.73</v>
      </c>
      <c r="D13" s="1">
        <f>SUM(Gesamtübersicht!D13)</f>
        <v>51</v>
      </c>
      <c r="E13" s="7">
        <f t="shared" si="0"/>
        <v>204.34764705882353</v>
      </c>
      <c r="H13" s="20">
        <v>19090.31</v>
      </c>
      <c r="I13" s="7">
        <f>SUM(H13+BLB!K13)</f>
        <v>19296.11</v>
      </c>
      <c r="J13" s="20">
        <v>22250.85</v>
      </c>
      <c r="K13" s="7">
        <f>SUM(J13+'RSD A'!K13)</f>
        <v>23093.359999999997</v>
      </c>
      <c r="L13" s="20">
        <v>42372.01</v>
      </c>
      <c r="M13" s="7">
        <f>SUM(L13+'RSD B'!K13)</f>
        <v>44519.810000000005</v>
      </c>
      <c r="N13" s="20">
        <v>88857.38</v>
      </c>
      <c r="O13" s="7">
        <f>SUM(N13+'RSD C'!K13)</f>
        <v>96083</v>
      </c>
      <c r="P13" s="20">
        <v>19682.16</v>
      </c>
      <c r="Q13" s="7">
        <f>SUM(P13+'RSD D'!K13)</f>
        <v>19682.16</v>
      </c>
      <c r="R13" s="17">
        <f aca="true" t="shared" si="2" ref="R13:R20">SUM(I13+K13+M13+O13+Q13)</f>
        <v>202674.44</v>
      </c>
    </row>
    <row r="14" spans="1:18" ht="12.75">
      <c r="A14" s="1" t="s">
        <v>243</v>
      </c>
      <c r="C14" s="13">
        <f>SUM(BLB!K14+'RSD A'!K14+'RSD B'!K14+'RSD C'!K14+'RSD D'!K14)</f>
        <v>0</v>
      </c>
      <c r="D14" s="1">
        <f>SUM(Gesamtübersicht!D14)</f>
        <v>3</v>
      </c>
      <c r="E14" s="7">
        <f t="shared" si="0"/>
        <v>0</v>
      </c>
      <c r="H14" s="20">
        <v>95.78</v>
      </c>
      <c r="I14" s="7">
        <f>SUM(H14+BLB!K14)</f>
        <v>95.78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2844.16</v>
      </c>
      <c r="Q14" s="7">
        <f>SUM(P14+'RSD D'!K14)</f>
        <v>2844.16</v>
      </c>
      <c r="R14" s="17">
        <f t="shared" si="2"/>
        <v>2939.94</v>
      </c>
    </row>
    <row r="15" spans="1:18" ht="12.75">
      <c r="A15" s="1" t="s">
        <v>34</v>
      </c>
      <c r="C15" s="13">
        <f>SUM(BLB!K15+'RSD A'!K15+'RSD B'!K15+'RSD C'!K15+'RSD D'!K15)</f>
        <v>14305.9</v>
      </c>
      <c r="D15" s="1">
        <f>SUM(Gesamtübersicht!D15)</f>
        <v>45</v>
      </c>
      <c r="E15" s="7">
        <f t="shared" si="0"/>
        <v>317.9088888888889</v>
      </c>
      <c r="H15" s="20">
        <v>5836.72</v>
      </c>
      <c r="I15" s="7">
        <f>SUM(H15+BLB!K15)</f>
        <v>6701.52</v>
      </c>
      <c r="J15" s="20">
        <v>25615.68</v>
      </c>
      <c r="K15" s="7">
        <f>SUM(J15+'RSD A'!K15)</f>
        <v>26189.9</v>
      </c>
      <c r="L15" s="20">
        <v>19113.62</v>
      </c>
      <c r="M15" s="7">
        <f>SUM(L15+'RSD B'!K15)</f>
        <v>19978.42</v>
      </c>
      <c r="N15" s="20">
        <v>54227.76</v>
      </c>
      <c r="O15" s="7">
        <f>SUM(N15+'RSD C'!K15)</f>
        <v>62547.36</v>
      </c>
      <c r="P15" s="20">
        <v>36002.26</v>
      </c>
      <c r="Q15" s="7">
        <f>SUM(P15+'RSD D'!K15)</f>
        <v>39684.740000000005</v>
      </c>
      <c r="R15" s="17">
        <f t="shared" si="2"/>
        <v>155101.94</v>
      </c>
    </row>
    <row r="16" spans="1:18" ht="12.75">
      <c r="A16" s="1" t="s">
        <v>36</v>
      </c>
      <c r="C16" s="13">
        <f>SUM(BLB!K16+'RSD A'!K16+'RSD B'!K16+'RSD C'!K16+'RSD D'!K16)</f>
        <v>14985.41</v>
      </c>
      <c r="D16" s="1">
        <f>SUM(Gesamtübersicht!D16)</f>
        <v>39</v>
      </c>
      <c r="E16" s="7">
        <f t="shared" si="0"/>
        <v>384.24128205128204</v>
      </c>
      <c r="H16" s="20">
        <v>10122.2</v>
      </c>
      <c r="I16" s="7">
        <f>SUM(H16+BLB!K16)</f>
        <v>10122.2</v>
      </c>
      <c r="J16" s="20">
        <v>52200.6</v>
      </c>
      <c r="K16" s="7">
        <f>SUM(J16+'RSD A'!K16)</f>
        <v>57895.52</v>
      </c>
      <c r="L16" s="20">
        <v>25358.76</v>
      </c>
      <c r="M16" s="7">
        <f>SUM(L16+'RSD B'!K16)</f>
        <v>26948.039999999997</v>
      </c>
      <c r="N16" s="20">
        <v>47587.71</v>
      </c>
      <c r="O16" s="7">
        <f>SUM(N16+'RSD C'!K16)</f>
        <v>53945.6</v>
      </c>
      <c r="P16" s="20">
        <v>23290.52</v>
      </c>
      <c r="Q16" s="7">
        <f>SUM(P16+'RSD D'!K16)</f>
        <v>24633.84</v>
      </c>
      <c r="R16" s="17">
        <f t="shared" si="2"/>
        <v>173545.19999999998</v>
      </c>
    </row>
    <row r="17" spans="1:18" ht="12.75">
      <c r="A17" s="1" t="s">
        <v>37</v>
      </c>
      <c r="C17" s="13">
        <f>SUM(BLB!K17+'RSD A'!K17+'RSD B'!K17+'RSD C'!K17+'RSD D'!K17)</f>
        <v>77786.3</v>
      </c>
      <c r="D17" s="1">
        <f>SUM(Gesamtübersicht!D17)</f>
        <v>160</v>
      </c>
      <c r="E17" s="7">
        <f t="shared" si="0"/>
        <v>486.164375</v>
      </c>
      <c r="H17" s="20">
        <v>31433.25</v>
      </c>
      <c r="I17" s="7">
        <f>SUM(H17+BLB!K17)</f>
        <v>33741.49</v>
      </c>
      <c r="J17" s="20">
        <v>259317.65</v>
      </c>
      <c r="K17" s="7">
        <f>SUM(J17+'RSD A'!K17)</f>
        <v>287262.49</v>
      </c>
      <c r="L17" s="20">
        <v>259865.43</v>
      </c>
      <c r="M17" s="7">
        <f>SUM(L17+'RSD B'!K17)</f>
        <v>291587.83999999997</v>
      </c>
      <c r="N17" s="20">
        <v>111426.75</v>
      </c>
      <c r="O17" s="7">
        <f>SUM(N17+'RSD C'!K17)</f>
        <v>127237.56</v>
      </c>
      <c r="P17" s="20">
        <v>129895.26</v>
      </c>
      <c r="Q17" s="7">
        <f>SUM(P17+'RSD D'!K17)</f>
        <v>129895.26</v>
      </c>
      <c r="R17" s="17">
        <f t="shared" si="2"/>
        <v>869724.6399999999</v>
      </c>
    </row>
    <row r="18" spans="1:18" ht="12.75">
      <c r="A18" s="1" t="s">
        <v>182</v>
      </c>
      <c r="C18" s="13">
        <f>SUM(BLB!K18+'RSD A'!K18+'RSD B'!K18+'RSD C'!K18+'RSD D'!K18)</f>
        <v>0</v>
      </c>
      <c r="D18" s="1">
        <f>SUM(Gesamtübersicht!D18)</f>
        <v>1</v>
      </c>
      <c r="E18" s="7">
        <f t="shared" si="0"/>
        <v>0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1248.72</v>
      </c>
      <c r="O18" s="7">
        <f>SUM(N18+'RSD C'!K18)</f>
        <v>1248.72</v>
      </c>
      <c r="P18" s="20">
        <v>0</v>
      </c>
      <c r="Q18" s="7">
        <f>SUM(P18+'RSD D'!K18)</f>
        <v>0</v>
      </c>
      <c r="R18" s="17">
        <f t="shared" si="2"/>
        <v>1248.72</v>
      </c>
    </row>
    <row r="19" spans="1:18" ht="12.75">
      <c r="A19" s="1" t="s">
        <v>210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184</v>
      </c>
      <c r="C20" s="13">
        <f>SUM(BLB!K20+'RSD A'!K20+'RSD B'!K20+'RSD C'!K20+'RSD D'!K20)</f>
        <v>1278.75</v>
      </c>
      <c r="D20" s="1">
        <f>SUM(Gesamtübersicht!D20)</f>
        <v>3</v>
      </c>
      <c r="E20" s="7">
        <f t="shared" si="0"/>
        <v>426.25</v>
      </c>
      <c r="H20" s="20">
        <v>0</v>
      </c>
      <c r="I20" s="7">
        <f>SUM(H20+BLB!K20)</f>
        <v>0</v>
      </c>
      <c r="J20" s="20">
        <v>547.8</v>
      </c>
      <c r="K20" s="7">
        <f>SUM(J20+'RSD A'!K20)</f>
        <v>547.8</v>
      </c>
      <c r="L20" s="20">
        <v>6072.4</v>
      </c>
      <c r="M20" s="7">
        <f>SUM(L20+'RSD B'!K20)</f>
        <v>6072.4</v>
      </c>
      <c r="N20" s="20">
        <v>10028.64</v>
      </c>
      <c r="O20" s="7">
        <f>SUM(N20+'RSD C'!K20)</f>
        <v>11307.39</v>
      </c>
      <c r="P20" s="20">
        <v>490.92</v>
      </c>
      <c r="Q20" s="7">
        <f>SUM(P20+'RSD D'!K20)</f>
        <v>490.92</v>
      </c>
      <c r="R20" s="17">
        <f t="shared" si="2"/>
        <v>18418.51</v>
      </c>
    </row>
    <row r="21" spans="1:18" ht="12.75">
      <c r="A21" s="1" t="s">
        <v>188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67712.38</v>
      </c>
      <c r="D23" s="1">
        <f>SUM(Gesamtübersicht!D23)</f>
        <v>47</v>
      </c>
      <c r="E23" s="7">
        <f t="shared" si="0"/>
        <v>1440.6889361702129</v>
      </c>
      <c r="H23" s="20">
        <v>53092.61</v>
      </c>
      <c r="I23" s="7">
        <f>SUM(H23+BLB!K23)</f>
        <v>61989.7</v>
      </c>
      <c r="J23" s="20">
        <v>99414.85</v>
      </c>
      <c r="K23" s="7">
        <f>SUM(J23+'RSD A'!K23)</f>
        <v>104488.12000000001</v>
      </c>
      <c r="L23" s="20">
        <v>233792.07</v>
      </c>
      <c r="M23" s="7">
        <f>SUM(L23+'RSD B'!K23)</f>
        <v>250247.98</v>
      </c>
      <c r="N23" s="20">
        <v>224314.57</v>
      </c>
      <c r="O23" s="7">
        <f>SUM(N23+'RSD C'!K23)</f>
        <v>261600.68</v>
      </c>
      <c r="P23" s="20">
        <v>125949</v>
      </c>
      <c r="Q23" s="7">
        <f>SUM(P23+'RSD D'!K23)</f>
        <v>125949</v>
      </c>
      <c r="R23" s="17">
        <f>SUM(I23+K23+M23+O23+Q23)</f>
        <v>804275.48</v>
      </c>
    </row>
    <row r="24" spans="1:18" ht="12.75">
      <c r="A24" s="1" t="s">
        <v>197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209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198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209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199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53198.89</v>
      </c>
      <c r="D28" s="1">
        <f>SUM(Gesamtübersicht!D28)</f>
        <v>71</v>
      </c>
      <c r="E28" s="7">
        <f t="shared" si="0"/>
        <v>749.2801408450704</v>
      </c>
      <c r="H28" s="20">
        <v>24380.62</v>
      </c>
      <c r="I28" s="7">
        <f>SUM(H28+BLB!K28)</f>
        <v>27481.559999999998</v>
      </c>
      <c r="J28" s="20">
        <v>89855.39</v>
      </c>
      <c r="K28" s="7">
        <f>SUM(J28+'RSD A'!K28)</f>
        <v>100288.72</v>
      </c>
      <c r="L28" s="20">
        <v>119781.87</v>
      </c>
      <c r="M28" s="7">
        <f>SUM(L28+'RSD B'!K28)</f>
        <v>128308.53</v>
      </c>
      <c r="N28" s="20">
        <v>104350.47</v>
      </c>
      <c r="O28" s="7">
        <f>SUM(N28+'RSD C'!K28)</f>
        <v>129619.04000000001</v>
      </c>
      <c r="P28" s="20">
        <v>73663.68</v>
      </c>
      <c r="Q28" s="7">
        <f>SUM(P28+'RSD D'!K28)</f>
        <v>79533.06999999999</v>
      </c>
      <c r="R28" s="17">
        <f aca="true" t="shared" si="3" ref="R28:R36">SUM(I28+K28+M28+O28+Q28)</f>
        <v>465230.92</v>
      </c>
    </row>
    <row r="29" spans="1:18" ht="12.75">
      <c r="A29" s="1" t="s">
        <v>207</v>
      </c>
      <c r="C29" s="13">
        <f>SUM(BLB!K29+'RSD A'!K29+'RSD B'!K29+'RSD C'!K29+'RSD D'!K29)</f>
        <v>72527.2</v>
      </c>
      <c r="D29" s="1">
        <f>SUM(Gesamtübersicht!D29)</f>
        <v>0</v>
      </c>
      <c r="E29" s="7" t="e">
        <f>SUM(C29/D29)</f>
        <v>#DIV/0!</v>
      </c>
      <c r="H29" s="20">
        <v>9605.82</v>
      </c>
      <c r="I29" s="7">
        <f>SUM(H29+BLB!K29)</f>
        <v>11206.789999999999</v>
      </c>
      <c r="J29" s="20">
        <v>85214.23</v>
      </c>
      <c r="K29" s="7">
        <f>SUM(J29+'RSD A'!K29)</f>
        <v>98530.95999999999</v>
      </c>
      <c r="L29" s="20">
        <v>84551.08</v>
      </c>
      <c r="M29" s="7">
        <f>SUM(L29+'RSD B'!K29)</f>
        <v>96699.84</v>
      </c>
      <c r="N29" s="20">
        <v>0</v>
      </c>
      <c r="O29" s="7">
        <f>SUM(N29+'RSD C'!K29)</f>
        <v>0</v>
      </c>
      <c r="P29" s="20">
        <v>193967.66</v>
      </c>
      <c r="Q29" s="7">
        <f>SUM(P29+'RSD D'!K29)</f>
        <v>239428.4</v>
      </c>
      <c r="R29" s="17">
        <f t="shared" si="3"/>
        <v>445865.99</v>
      </c>
    </row>
    <row r="30" spans="1:18" ht="12.75">
      <c r="A30" s="1" t="s">
        <v>237</v>
      </c>
      <c r="C30" s="13">
        <f>SUM(BLB!K30+'RSD A'!K30+'RSD B'!K30+'RSD C'!K30+'RSD D'!K30)</f>
        <v>62944.93</v>
      </c>
      <c r="D30" s="1">
        <f>SUM(Gesamtübersicht!D30)</f>
        <v>79</v>
      </c>
      <c r="E30" s="7">
        <f>SUM(C30/D30)</f>
        <v>796.7712658227848</v>
      </c>
      <c r="H30" s="20">
        <v>319710.27</v>
      </c>
      <c r="I30" s="7">
        <f>SUM(H30+BLB!K30)</f>
        <v>365020.48000000004</v>
      </c>
      <c r="J30" s="20">
        <v>23864.52</v>
      </c>
      <c r="K30" s="7">
        <f>SUM(J30+'RSD A'!K30)</f>
        <v>23864.52</v>
      </c>
      <c r="L30" s="20">
        <v>131849.51</v>
      </c>
      <c r="M30" s="7">
        <f>SUM(L30+'RSD B'!K30)</f>
        <v>136188.56</v>
      </c>
      <c r="N30" s="20">
        <v>148020.8</v>
      </c>
      <c r="O30" s="7">
        <f>SUM(N30+'RSD C'!K30)</f>
        <v>158151.72999999998</v>
      </c>
      <c r="P30" s="20">
        <v>102133.44</v>
      </c>
      <c r="Q30" s="7">
        <f>SUM(P30+'RSD D'!K30)</f>
        <v>105298.18000000001</v>
      </c>
      <c r="R30" s="17">
        <f t="shared" si="3"/>
        <v>788523.4700000001</v>
      </c>
    </row>
    <row r="31" spans="1:18" ht="12.75">
      <c r="A31" s="1" t="s">
        <v>39</v>
      </c>
      <c r="C31" s="13">
        <f>SUM(BLB!K31+'RSD A'!K31+'RSD B'!K31+'RSD C'!K31+'RSD D'!K31)</f>
        <v>5179.1</v>
      </c>
      <c r="D31" s="1">
        <f>SUM(Gesamtübersicht!D31)</f>
        <v>9</v>
      </c>
      <c r="E31" s="7">
        <f t="shared" si="0"/>
        <v>575.4555555555556</v>
      </c>
      <c r="H31" s="20">
        <v>0</v>
      </c>
      <c r="I31" s="7">
        <f>SUM(H31+BLB!K31)</f>
        <v>0</v>
      </c>
      <c r="J31" s="20">
        <v>7123.75</v>
      </c>
      <c r="K31" s="7">
        <f>SUM(J31+'RSD A'!K31)</f>
        <v>7982.72</v>
      </c>
      <c r="L31" s="20">
        <v>13051.18</v>
      </c>
      <c r="M31" s="7">
        <f>SUM(L31+'RSD B'!K31)</f>
        <v>14855.12</v>
      </c>
      <c r="N31" s="20">
        <v>22596.02</v>
      </c>
      <c r="O31" s="7">
        <f>SUM(N31+'RSD C'!K31)</f>
        <v>23540.99</v>
      </c>
      <c r="P31" s="20">
        <v>334.11</v>
      </c>
      <c r="Q31" s="7">
        <f>SUM(P31+'RSD D'!K31)</f>
        <v>1905.33</v>
      </c>
      <c r="R31" s="17">
        <f t="shared" si="3"/>
        <v>48284.16</v>
      </c>
    </row>
    <row r="32" spans="1:18" ht="12.75">
      <c r="A32" s="1" t="s">
        <v>238</v>
      </c>
      <c r="C32" s="13">
        <f>SUM(BLB!K32+'RSD A'!K32+'RSD B'!K32+'RSD C'!K32+'RSD D'!K32)</f>
        <v>7831.030000000001</v>
      </c>
      <c r="D32" s="1">
        <f>SUM(Gesamtübersicht!D32)</f>
        <v>1</v>
      </c>
      <c r="E32" s="7">
        <f t="shared" si="0"/>
        <v>7831.030000000001</v>
      </c>
      <c r="H32" s="20">
        <v>5521.74</v>
      </c>
      <c r="I32" s="7">
        <f>SUM(H32+BLB!K32)</f>
        <v>6587.41</v>
      </c>
      <c r="J32" s="20">
        <v>8623.84</v>
      </c>
      <c r="K32" s="7">
        <f>SUM(J32+'RSD A'!K32)</f>
        <v>9812.82</v>
      </c>
      <c r="L32" s="20">
        <v>3350.4</v>
      </c>
      <c r="M32" s="7">
        <f>SUM(L32+'RSD B'!K32)</f>
        <v>3350.4</v>
      </c>
      <c r="N32" s="20">
        <v>16729.14</v>
      </c>
      <c r="O32" s="7">
        <f>SUM(N32+'RSD C'!K32)</f>
        <v>22305.52</v>
      </c>
      <c r="P32" s="20">
        <v>1959.81</v>
      </c>
      <c r="Q32" s="7">
        <f>SUM(P32+'RSD D'!K32)</f>
        <v>1959.81</v>
      </c>
      <c r="R32" s="17">
        <f t="shared" si="3"/>
        <v>44015.96</v>
      </c>
    </row>
    <row r="33" spans="1:18" ht="12.75">
      <c r="A33" s="1" t="s">
        <v>239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18017.97</v>
      </c>
      <c r="D34" s="1">
        <f>SUM(Gesamtübersicht!D34)</f>
        <v>0</v>
      </c>
      <c r="E34" s="34" t="s">
        <v>209</v>
      </c>
      <c r="H34" s="20">
        <v>42326.09</v>
      </c>
      <c r="I34" s="7">
        <f>SUM(H34+BLB!K34)</f>
        <v>47148.049999999996</v>
      </c>
      <c r="J34" s="20">
        <v>25520.72</v>
      </c>
      <c r="K34" s="7">
        <f>SUM(J34+'RSD A'!K34)</f>
        <v>28342.18</v>
      </c>
      <c r="L34" s="20">
        <v>27061.74</v>
      </c>
      <c r="M34" s="7">
        <f>SUM(L34+'RSD B'!K34)</f>
        <v>30130.29</v>
      </c>
      <c r="N34" s="20">
        <v>35632.41</v>
      </c>
      <c r="O34" s="7">
        <f>SUM(N34+'RSD C'!K34)</f>
        <v>38847.05</v>
      </c>
      <c r="P34" s="20">
        <v>25487.51</v>
      </c>
      <c r="Q34" s="7">
        <f>SUM(P34+'RSD D'!K34)</f>
        <v>29578.87</v>
      </c>
      <c r="R34" s="17">
        <f t="shared" si="3"/>
        <v>174046.44</v>
      </c>
    </row>
    <row r="35" spans="1:18" ht="12.75">
      <c r="A35" s="1" t="s">
        <v>194</v>
      </c>
      <c r="C35" s="13">
        <f>SUM(BLB!K35+'RSD A'!K35+'RSD B'!K35+'RSD C'!K35+'RSD D'!K35)</f>
        <v>849.75</v>
      </c>
      <c r="D35" s="1">
        <f>SUM(Gesamtübersicht!D35)</f>
        <v>0</v>
      </c>
      <c r="E35" s="34" t="s">
        <v>209</v>
      </c>
      <c r="H35" s="20">
        <v>2903.9</v>
      </c>
      <c r="I35" s="7">
        <f>SUM(H35+BLB!K35)</f>
        <v>3096.15</v>
      </c>
      <c r="J35" s="20">
        <v>3572.99</v>
      </c>
      <c r="K35" s="7">
        <f>SUM(J35+'RSD A'!K35)</f>
        <v>3800.37</v>
      </c>
      <c r="L35" s="20">
        <v>1727</v>
      </c>
      <c r="M35" s="7">
        <f>SUM(L35+'RSD B'!K35)</f>
        <v>1860</v>
      </c>
      <c r="N35" s="20">
        <v>2903.01</v>
      </c>
      <c r="O35" s="7">
        <f>SUM(N35+'RSD C'!K35)</f>
        <v>3044.13</v>
      </c>
      <c r="P35" s="20">
        <v>1248</v>
      </c>
      <c r="Q35" s="7">
        <f>SUM(P35+'RSD D'!K35)</f>
        <v>1404</v>
      </c>
      <c r="R35" s="17">
        <f t="shared" si="3"/>
        <v>13204.650000000001</v>
      </c>
    </row>
    <row r="36" spans="1:18" ht="12.75">
      <c r="A36" s="1" t="s">
        <v>196</v>
      </c>
      <c r="C36" s="13">
        <f>SUM(BLB!K36+'RSD A'!K36+'RSD B'!K36+'RSD C'!K36+'RSD D'!K36)</f>
        <v>52.080000000000005</v>
      </c>
      <c r="D36" s="1">
        <f>SUM(Gesamtübersicht!D36)</f>
        <v>0</v>
      </c>
      <c r="E36" s="34" t="s">
        <v>209</v>
      </c>
      <c r="H36" s="20">
        <v>178.44</v>
      </c>
      <c r="I36" s="7">
        <f>SUM(H36+BLB!K36)</f>
        <v>197.51999999999998</v>
      </c>
      <c r="J36" s="20">
        <v>37.62</v>
      </c>
      <c r="K36" s="7">
        <f>SUM(J36+'RSD A'!K36)</f>
        <v>37.62</v>
      </c>
      <c r="L36" s="20">
        <v>59.4</v>
      </c>
      <c r="M36" s="7">
        <f>SUM(L36+'RSD B'!K36)</f>
        <v>66</v>
      </c>
      <c r="N36" s="20">
        <v>442.82</v>
      </c>
      <c r="O36" s="7">
        <f>SUM(N36+'RSD C'!K36)</f>
        <v>462.62</v>
      </c>
      <c r="P36" s="20">
        <v>184.58</v>
      </c>
      <c r="Q36" s="7">
        <f>SUM(P36+'RSD D'!K36)</f>
        <v>191.18</v>
      </c>
      <c r="R36" s="17">
        <f t="shared" si="3"/>
        <v>954.94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85852.19</v>
      </c>
      <c r="D38" s="1">
        <f>SUM(Gesamtübersicht!D38)+SUM(Gesamtübersicht!D42)</f>
        <v>56</v>
      </c>
      <c r="E38" s="7">
        <f t="shared" si="0"/>
        <v>1533.0748214285716</v>
      </c>
      <c r="H38" s="20">
        <v>0</v>
      </c>
      <c r="I38" s="7">
        <f>SUM(H38+BLB!K38)</f>
        <v>0</v>
      </c>
      <c r="J38" s="20">
        <v>217886.89</v>
      </c>
      <c r="K38" s="7">
        <f>SUM(J38+'RSD A'!K38)</f>
        <v>235408.61000000002</v>
      </c>
      <c r="L38" s="20">
        <v>279543.31</v>
      </c>
      <c r="M38" s="7">
        <f>SUM(L38+'RSD B'!K38)</f>
        <v>310787.95</v>
      </c>
      <c r="N38" s="20">
        <v>489400.14</v>
      </c>
      <c r="O38" s="7">
        <f>SUM(N38+'RSD C'!K38)</f>
        <v>518164.89</v>
      </c>
      <c r="P38" s="20">
        <v>115078.64</v>
      </c>
      <c r="Q38" s="7">
        <f>SUM(P38+'RSD D'!K38)</f>
        <v>123399.72</v>
      </c>
      <c r="R38" s="17">
        <f aca="true" t="shared" si="4" ref="R38:R45">SUM(I38+K38+M38+O38+Q38)</f>
        <v>1187761.1700000002</v>
      </c>
    </row>
    <row r="39" spans="1:18" ht="12.75">
      <c r="A39" s="1" t="s">
        <v>41</v>
      </c>
      <c r="C39" s="13">
        <f>SUM(BLB!K39+'RSD A'!K39+'RSD B'!K39+'RSD C'!K39+'RSD D'!K39)</f>
        <v>24186.1</v>
      </c>
      <c r="D39" s="1">
        <f>SUM(Gesamtübersicht!D39)</f>
        <v>5</v>
      </c>
      <c r="E39" s="7">
        <f t="shared" si="0"/>
        <v>4837.219999999999</v>
      </c>
      <c r="H39" s="20">
        <v>0</v>
      </c>
      <c r="I39" s="7">
        <f>SUM(H39+BLB!K39)</f>
        <v>0</v>
      </c>
      <c r="J39" s="20">
        <v>30343.85</v>
      </c>
      <c r="K39" s="7">
        <f>SUM(J39+'RSD A'!K39)</f>
        <v>40913.25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118418.59</v>
      </c>
      <c r="Q39" s="7">
        <f>SUM(P39+'RSD D'!K39)</f>
        <v>132035.29</v>
      </c>
      <c r="R39" s="17">
        <f t="shared" si="4"/>
        <v>172948.54</v>
      </c>
    </row>
    <row r="40" spans="1:18" ht="12.75">
      <c r="A40" s="1" t="s">
        <v>42</v>
      </c>
      <c r="C40" s="13">
        <f>SUM(BLB!K40+'RSD A'!K40+'RSD B'!K40+'RSD C'!K40+'RSD D'!K40)</f>
        <v>103881.73999999999</v>
      </c>
      <c r="D40" s="1">
        <f>SUM(Gesamtübersicht!D40)</f>
        <v>38</v>
      </c>
      <c r="E40" s="7">
        <f t="shared" si="0"/>
        <v>2733.7299999999996</v>
      </c>
      <c r="H40" s="20">
        <v>19911.75</v>
      </c>
      <c r="I40" s="7">
        <f>SUM(H40+BLB!K40)</f>
        <v>19911.75</v>
      </c>
      <c r="J40" s="20">
        <v>194761.91</v>
      </c>
      <c r="K40" s="7">
        <f>SUM(J40+'RSD A'!K40)</f>
        <v>222297.56</v>
      </c>
      <c r="L40" s="20">
        <v>302725.48</v>
      </c>
      <c r="M40" s="7">
        <f>SUM(L40+'RSD B'!K40)</f>
        <v>348411.73</v>
      </c>
      <c r="N40" s="20">
        <v>362740.34</v>
      </c>
      <c r="O40" s="7">
        <f>SUM(N40+'RSD C'!K40)</f>
        <v>380325.2</v>
      </c>
      <c r="P40" s="20">
        <v>248236.34</v>
      </c>
      <c r="Q40" s="7">
        <f>SUM(P40+'RSD D'!K40)</f>
        <v>261311.32</v>
      </c>
      <c r="R40" s="17">
        <f t="shared" si="4"/>
        <v>1232257.56</v>
      </c>
    </row>
    <row r="41" spans="1:18" ht="12.75">
      <c r="A41" s="1" t="s">
        <v>43</v>
      </c>
      <c r="C41" s="13">
        <f>SUM(BLB!K41+'RSD A'!K41+'RSD B'!K41+'RSD C'!K41+'RSD D'!K41)</f>
        <v>464253.48</v>
      </c>
      <c r="D41" s="1">
        <f>SUM(Gesamtübersicht!D41)</f>
        <v>133</v>
      </c>
      <c r="E41" s="7">
        <f t="shared" si="0"/>
        <v>3490.627669172932</v>
      </c>
      <c r="H41" s="20">
        <v>5243.84</v>
      </c>
      <c r="I41" s="7">
        <f>SUM(H41+BLB!K41)</f>
        <v>5243.84</v>
      </c>
      <c r="J41" s="20">
        <v>792422.62</v>
      </c>
      <c r="K41" s="7">
        <f>SUM(J41+'RSD A'!K41)</f>
        <v>926083.33</v>
      </c>
      <c r="L41" s="20">
        <v>1581274.61</v>
      </c>
      <c r="M41" s="7">
        <f>SUM(L41+'RSD B'!K41)</f>
        <v>1829280.84</v>
      </c>
      <c r="N41" s="20">
        <v>984010.7</v>
      </c>
      <c r="O41" s="7">
        <f>SUM(N41+'RSD C'!K41)</f>
        <v>1035598.95</v>
      </c>
      <c r="P41" s="20">
        <v>547578.08</v>
      </c>
      <c r="Q41" s="7">
        <f>SUM(P41+'RSD D'!K41)</f>
        <v>578576.37</v>
      </c>
      <c r="R41" s="17">
        <f t="shared" si="4"/>
        <v>4374783.33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126443.74</v>
      </c>
      <c r="D43" s="1">
        <f>SUM(Gesamtübersicht!D43)</f>
        <v>31</v>
      </c>
      <c r="E43" s="7">
        <f t="shared" si="0"/>
        <v>4078.8303225806453</v>
      </c>
      <c r="H43" s="20">
        <v>81360.11</v>
      </c>
      <c r="I43" s="7">
        <f>SUM(H43+BLB!K43)</f>
        <v>90566.19</v>
      </c>
      <c r="J43" s="20">
        <v>198910.43</v>
      </c>
      <c r="K43" s="7">
        <f>SUM(J43+'RSD A'!K43)</f>
        <v>229229.38</v>
      </c>
      <c r="L43" s="20">
        <v>196512.63</v>
      </c>
      <c r="M43" s="7">
        <f>SUM(L43+'RSD B'!K43)</f>
        <v>259218.71000000002</v>
      </c>
      <c r="N43" s="20">
        <v>253460.65</v>
      </c>
      <c r="O43" s="7">
        <f>SUM(N43+'RSD C'!K43)</f>
        <v>273946.61</v>
      </c>
      <c r="P43" s="20">
        <v>78029.99</v>
      </c>
      <c r="Q43" s="7">
        <f>SUM(P43+'RSD D'!K43)</f>
        <v>81756.66</v>
      </c>
      <c r="R43" s="17">
        <f t="shared" si="4"/>
        <v>934717.55</v>
      </c>
    </row>
    <row r="44" spans="1:18" ht="12.75">
      <c r="A44" s="1" t="s">
        <v>45</v>
      </c>
      <c r="C44" s="13">
        <f>SUM(BLB!K44+'RSD A'!K44+'RSD B'!K44+'RSD C'!K44+'RSD D'!K44)</f>
        <v>2374.46</v>
      </c>
      <c r="D44" s="1">
        <f>SUM(Gesamtübersicht!D44)</f>
        <v>6</v>
      </c>
      <c r="E44" s="7">
        <f t="shared" si="0"/>
        <v>395.74333333333334</v>
      </c>
      <c r="H44" s="20">
        <v>3244.78</v>
      </c>
      <c r="I44" s="7">
        <f>SUM(H44+BLB!K44)</f>
        <v>3244.78</v>
      </c>
      <c r="J44" s="20">
        <v>1967.68</v>
      </c>
      <c r="K44" s="7">
        <f>SUM(J44+'RSD A'!K44)</f>
        <v>3216.4</v>
      </c>
      <c r="L44" s="20">
        <v>10393.61</v>
      </c>
      <c r="M44" s="7">
        <f>SUM(L44+'RSD B'!K44)</f>
        <v>10393.61</v>
      </c>
      <c r="N44" s="20">
        <v>10388.78</v>
      </c>
      <c r="O44" s="7">
        <f>SUM(N44+'RSD C'!K44)</f>
        <v>11514.52</v>
      </c>
      <c r="P44" s="20">
        <v>0</v>
      </c>
      <c r="Q44" s="7">
        <f>SUM(P44+'RSD D'!K44)</f>
        <v>0</v>
      </c>
      <c r="R44" s="17">
        <f t="shared" si="4"/>
        <v>28369.31</v>
      </c>
    </row>
    <row r="45" spans="1:18" ht="12.75">
      <c r="A45" s="1" t="s">
        <v>46</v>
      </c>
      <c r="C45" s="13">
        <f>SUM(BLB!K45+'RSD A'!K45+'RSD B'!K45+'RSD C'!K45+'RSD D'!K45)</f>
        <v>16767.41</v>
      </c>
      <c r="D45" s="1">
        <f>SUM(Gesamtübersicht!D45)</f>
        <v>7</v>
      </c>
      <c r="E45" s="7">
        <f t="shared" si="0"/>
        <v>2395.344285714286</v>
      </c>
      <c r="G45" s="7"/>
      <c r="H45" s="20">
        <v>5773.11</v>
      </c>
      <c r="I45" s="7">
        <f>SUM(H45+BLB!K45)</f>
        <v>5773.11</v>
      </c>
      <c r="J45" s="20">
        <v>37417.28</v>
      </c>
      <c r="K45" s="7">
        <f>SUM(J45+'RSD A'!K45)</f>
        <v>48667.82</v>
      </c>
      <c r="L45" s="20">
        <v>17119.79</v>
      </c>
      <c r="M45" s="7">
        <f>SUM(L45+'RSD B'!K45)</f>
        <v>18690.350000000002</v>
      </c>
      <c r="N45" s="20">
        <v>17019.11</v>
      </c>
      <c r="O45" s="7">
        <f>SUM(N45+'RSD C'!K45)</f>
        <v>18522.670000000002</v>
      </c>
      <c r="P45" s="20">
        <v>36260.36</v>
      </c>
      <c r="Q45" s="7">
        <f>SUM(P45+'RSD D'!K45)</f>
        <v>38703.11</v>
      </c>
      <c r="R45" s="17">
        <f t="shared" si="4"/>
        <v>130357.06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7815.38</v>
      </c>
      <c r="D47" s="1">
        <f>SUM(Gesamtübersicht!D47)</f>
        <v>33</v>
      </c>
      <c r="E47" s="7">
        <f t="shared" si="0"/>
        <v>236.82969696969698</v>
      </c>
      <c r="H47" s="20">
        <v>16309.31</v>
      </c>
      <c r="I47" s="7">
        <f>SUM(H47+BLB!K47)</f>
        <v>17105.11</v>
      </c>
      <c r="J47" s="20">
        <v>17953.63</v>
      </c>
      <c r="K47" s="7">
        <f>SUM(J47+'RSD A'!K47)</f>
        <v>18444.23</v>
      </c>
      <c r="L47" s="20">
        <v>24693.6</v>
      </c>
      <c r="M47" s="7">
        <f>SUM(L47+'RSD B'!K47)</f>
        <v>27369.6</v>
      </c>
      <c r="N47" s="20">
        <v>30815.11</v>
      </c>
      <c r="O47" s="7">
        <f>SUM(N47+'RSD C'!K47)</f>
        <v>34338.81</v>
      </c>
      <c r="P47" s="20">
        <v>19821.26</v>
      </c>
      <c r="Q47" s="7">
        <f>SUM(P47+'RSD D'!K47)</f>
        <v>20150.539999999997</v>
      </c>
      <c r="R47" s="17">
        <f aca="true" t="shared" si="5" ref="R47:R53">SUM(I47+K47+M47+O47+Q47)</f>
        <v>117408.29</v>
      </c>
    </row>
    <row r="48" spans="1:18" ht="12.75">
      <c r="A48" s="1" t="s">
        <v>191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212</v>
      </c>
      <c r="C49" s="13">
        <f>SUM(BLB!K49+'RSD A'!K49+'RSD B'!K49+'RSD C'!K49+'RSD D'!K49)</f>
        <v>44718.479999999996</v>
      </c>
      <c r="D49" s="1">
        <f>SUM(Gesamtübersicht!D49)</f>
        <v>14</v>
      </c>
      <c r="E49" s="7">
        <f t="shared" si="6"/>
        <v>3194.1771428571424</v>
      </c>
      <c r="H49" s="20">
        <v>0</v>
      </c>
      <c r="I49" s="7">
        <f>SUM(H49+BLB!K49)</f>
        <v>0</v>
      </c>
      <c r="J49" s="20">
        <v>37102.03</v>
      </c>
      <c r="K49" s="7">
        <f>SUM(J49+'RSD A'!K49)</f>
        <v>63993.149999999994</v>
      </c>
      <c r="L49" s="20">
        <v>50562.85</v>
      </c>
      <c r="M49" s="7">
        <f>SUM(L49+'RSD B'!K49)</f>
        <v>55556.47</v>
      </c>
      <c r="N49" s="20">
        <v>126773.18</v>
      </c>
      <c r="O49" s="7">
        <f>SUM(N49+'RSD C'!K49)</f>
        <v>131813.43</v>
      </c>
      <c r="P49" s="20">
        <v>167029.98</v>
      </c>
      <c r="Q49" s="7">
        <f>SUM(P49+'RSD D'!K49)</f>
        <v>174823.47</v>
      </c>
      <c r="R49" s="17">
        <f t="shared" si="5"/>
        <v>426186.52</v>
      </c>
    </row>
    <row r="50" spans="1:18" ht="12.75">
      <c r="A50" s="1" t="s">
        <v>213</v>
      </c>
      <c r="C50" s="13">
        <f>SUM(BLB!K50+'RSD A'!K50+'RSD B'!K50+'RSD C'!K50+'RSD D'!K50)</f>
        <v>8353.05</v>
      </c>
      <c r="D50" s="1">
        <f>SUM(Gesamtübersicht!D50)</f>
        <v>1</v>
      </c>
      <c r="E50" s="7">
        <f t="shared" si="6"/>
        <v>8353.05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48990.97</v>
      </c>
      <c r="O50" s="7">
        <f>SUM(N50+'RSD C'!K50)</f>
        <v>57344.020000000004</v>
      </c>
      <c r="P50" s="20">
        <v>0</v>
      </c>
      <c r="Q50" s="7">
        <f>SUM(P50+'RSD D'!K50)</f>
        <v>0</v>
      </c>
      <c r="R50" s="17">
        <f t="shared" si="5"/>
        <v>57344.020000000004</v>
      </c>
    </row>
    <row r="51" spans="1:18" ht="12.75">
      <c r="A51" s="1" t="s">
        <v>214</v>
      </c>
      <c r="C51" s="13">
        <f>SUM(BLB!K51+'RSD A'!K51+'RSD B'!K51+'RSD C'!K51+'RSD D'!K51)</f>
        <v>7618.72</v>
      </c>
      <c r="D51" s="1">
        <f>SUM(Gesamtübersicht!D51)</f>
        <v>3</v>
      </c>
      <c r="E51" s="7">
        <f t="shared" si="6"/>
        <v>2539.5733333333333</v>
      </c>
      <c r="H51" s="20">
        <v>0</v>
      </c>
      <c r="I51" s="7">
        <f>SUM(H51+BLB!K51)</f>
        <v>0</v>
      </c>
      <c r="J51" s="20">
        <v>41623.18</v>
      </c>
      <c r="K51" s="7">
        <f>SUM(J51+'RSD A'!K51)</f>
        <v>49241.9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49241.9</v>
      </c>
    </row>
    <row r="52" spans="1:18" ht="12.75">
      <c r="A52" s="1" t="s">
        <v>215</v>
      </c>
      <c r="C52" s="13">
        <f>SUM(BLB!K52+'RSD A'!K52+'RSD B'!K52+'RSD C'!K52+'RSD D'!K52)</f>
        <v>0</v>
      </c>
      <c r="D52" s="1">
        <f>SUM(Gesamtübersicht!D52)</f>
        <v>1</v>
      </c>
      <c r="E52" s="7">
        <f t="shared" si="6"/>
        <v>0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216</v>
      </c>
      <c r="C53" s="13">
        <f>SUM(BLB!K53+'RSD A'!K53+'RSD B'!K53+'RSD C'!K53+'RSD D'!K53)</f>
        <v>0</v>
      </c>
      <c r="D53" s="1">
        <f>SUM(Gesamtübersicht!D53)</f>
        <v>1</v>
      </c>
      <c r="E53" s="7">
        <f t="shared" si="6"/>
        <v>0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3964.85</v>
      </c>
      <c r="Q53" s="7">
        <f>SUM(P53+'RSD D'!K53)</f>
        <v>3964.85</v>
      </c>
      <c r="R53" s="17">
        <f t="shared" si="5"/>
        <v>3964.85</v>
      </c>
    </row>
    <row r="54" spans="1:18" ht="12.75">
      <c r="A54" s="1" t="s">
        <v>247</v>
      </c>
      <c r="C54" s="13">
        <f>SUM(BLB!K54+'RSD A'!K54+'RSD B'!K54+'RSD C'!K54+'RSD D'!K54)</f>
        <v>3049.0299999999997</v>
      </c>
      <c r="D54" s="1">
        <f>SUM(Gesamtübersicht!D54)</f>
        <v>12</v>
      </c>
      <c r="E54" s="7">
        <f t="shared" si="6"/>
        <v>254.0858333333333</v>
      </c>
      <c r="H54" s="20">
        <v>1851.45</v>
      </c>
      <c r="I54" s="7">
        <f>SUM(H54+BLB!K54)</f>
        <v>1851.45</v>
      </c>
      <c r="J54" s="20">
        <v>3754.36</v>
      </c>
      <c r="K54" s="7">
        <f>SUM(J54+'RSD A'!K54)</f>
        <v>5091.29</v>
      </c>
      <c r="L54" s="20">
        <v>6939.56</v>
      </c>
      <c r="M54" s="7">
        <f>SUM(L54+'RSD B'!K54)</f>
        <v>6939.56</v>
      </c>
      <c r="N54" s="20">
        <v>13718.64</v>
      </c>
      <c r="O54" s="7">
        <f>SUM(N54+'RSD C'!K54)</f>
        <v>15430.74</v>
      </c>
      <c r="P54" s="20">
        <v>9355.32</v>
      </c>
      <c r="Q54" s="7">
        <f>SUM(P54+'RSD D'!K54)</f>
        <v>9355.32</v>
      </c>
      <c r="R54" s="17">
        <f>SUM(I54+K54+M54+O54+Q54)</f>
        <v>38668.36</v>
      </c>
    </row>
    <row r="55" spans="1:18" ht="12.75">
      <c r="A55" s="1" t="s">
        <v>256</v>
      </c>
      <c r="C55" s="13">
        <f>SUM(BLB!K55+'RSD A'!K55+'RSD B'!K55+'RSD C'!K55+'RSD D'!K55)</f>
        <v>3201.7</v>
      </c>
      <c r="D55" s="1">
        <f>SUM(Gesamtübersicht!D55)</f>
        <v>25</v>
      </c>
      <c r="E55" s="7">
        <f t="shared" si="6"/>
        <v>128.06799999999998</v>
      </c>
      <c r="H55" s="20">
        <v>19000.22</v>
      </c>
      <c r="I55" s="7">
        <f>SUM(H55+BLB!K55)</f>
        <v>20371.920000000002</v>
      </c>
      <c r="J55" s="20">
        <v>7056.35</v>
      </c>
      <c r="K55" s="7">
        <f>SUM(J55+'RSD A'!K55)</f>
        <v>7806.35</v>
      </c>
      <c r="L55" s="20">
        <v>11730.72</v>
      </c>
      <c r="M55" s="7">
        <f>SUM(L55+'RSD B'!K55)</f>
        <v>12180.72</v>
      </c>
      <c r="N55" s="20">
        <v>3250</v>
      </c>
      <c r="O55" s="7">
        <f>SUM(N55+'RSD C'!K55)</f>
        <v>3880</v>
      </c>
      <c r="P55" s="20">
        <v>3692</v>
      </c>
      <c r="Q55" s="7">
        <f>SUM(P55+'RSD D'!K55)</f>
        <v>3692</v>
      </c>
      <c r="R55" s="17">
        <f>SUM(I55+K55+M55+O55+Q55)</f>
        <v>47930.990000000005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894.7</v>
      </c>
      <c r="D57" s="1">
        <f>SUM(Gesamtübersicht!D57)</f>
        <v>1</v>
      </c>
      <c r="E57" s="7">
        <f t="shared" si="0"/>
        <v>894.7</v>
      </c>
      <c r="H57" s="20">
        <v>0</v>
      </c>
      <c r="I57" s="7">
        <f>SUM(H57+BLB!K57)</f>
        <v>0</v>
      </c>
      <c r="J57" s="20">
        <v>1274.66</v>
      </c>
      <c r="K57" s="7">
        <f>SUM(J57+'RSD A'!K57)</f>
        <v>2169.36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1924.56</v>
      </c>
      <c r="Q57" s="7">
        <f>SUM(P57+'RSD D'!K57)</f>
        <v>1924.56</v>
      </c>
      <c r="R57" s="17">
        <f>SUM(I57+K57+M57+O57+Q57)</f>
        <v>4093.92</v>
      </c>
    </row>
    <row r="58" spans="1:18" ht="12.75">
      <c r="A58" s="1" t="s">
        <v>128</v>
      </c>
      <c r="C58" s="13">
        <f>SUM(BLB!K58+'RSD A'!K58+'RSD B'!K58+'RSD C'!K58+'RSD D'!K58)</f>
        <v>2700.88</v>
      </c>
      <c r="D58" s="1">
        <f>SUM(Gesamtübersicht!D58)</f>
        <v>1</v>
      </c>
      <c r="E58" s="7">
        <f t="shared" si="0"/>
        <v>2700.88</v>
      </c>
      <c r="H58" s="20">
        <v>0</v>
      </c>
      <c r="I58" s="7">
        <f>SUM(H58+BLB!K58)</f>
        <v>0</v>
      </c>
      <c r="J58" s="20">
        <v>2502.57</v>
      </c>
      <c r="K58" s="7">
        <f>SUM(J58+'RSD A'!K58)</f>
        <v>2502.57</v>
      </c>
      <c r="L58" s="20">
        <v>15863.02</v>
      </c>
      <c r="M58" s="7">
        <f>SUM(L58+'RSD B'!K58)</f>
        <v>17396.9</v>
      </c>
      <c r="N58" s="20">
        <v>5004.31</v>
      </c>
      <c r="O58" s="7">
        <f>SUM(N58+'RSD C'!K58)</f>
        <v>6171.31</v>
      </c>
      <c r="P58" s="20">
        <v>21535.94</v>
      </c>
      <c r="Q58" s="7">
        <f>SUM(P58+'RSD D'!K58)</f>
        <v>21535.94</v>
      </c>
      <c r="R58" s="17">
        <f>SUM(I58+K58+M58+O58+Q58)</f>
        <v>47606.72</v>
      </c>
    </row>
    <row r="59" spans="1:18" ht="12.75">
      <c r="A59" s="1" t="s">
        <v>226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209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227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209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679758</v>
      </c>
      <c r="I61" s="18">
        <f>SUM(I4:I60)</f>
        <v>759518.5900000002</v>
      </c>
      <c r="J61" s="35">
        <v>2378262.47</v>
      </c>
      <c r="K61" s="18">
        <f>SUM(K4:K60)</f>
        <v>2730389.5699999994</v>
      </c>
      <c r="L61" s="35">
        <v>3601130.71</v>
      </c>
      <c r="M61" s="18">
        <f>SUM(M4:M60)</f>
        <v>4108069.0100000002</v>
      </c>
      <c r="N61" s="35">
        <v>3441478.55</v>
      </c>
      <c r="O61" s="18">
        <f>SUM(O4:O60)</f>
        <v>3721769.5600000005</v>
      </c>
      <c r="P61" s="35">
        <v>2115279.71</v>
      </c>
      <c r="Q61" s="18">
        <f>SUM(Q4:Q60)</f>
        <v>2276038.0000000005</v>
      </c>
      <c r="R61" s="18">
        <f>SUM(R4:R60)</f>
        <v>13595784.73</v>
      </c>
    </row>
    <row r="62" spans="2:18" ht="12.75">
      <c r="B62" s="19" t="s">
        <v>107</v>
      </c>
      <c r="C62" s="10">
        <f>SUM(C4:C60)</f>
        <v>1371199.0899999996</v>
      </c>
      <c r="D62" s="15">
        <f>SUM(D4:D59)</f>
        <v>930</v>
      </c>
      <c r="E62" s="18" t="s">
        <v>64</v>
      </c>
      <c r="F62" s="3"/>
      <c r="Q62" s="26" t="s">
        <v>127</v>
      </c>
      <c r="R62" s="18">
        <f>SUM(I61+K61+M61+O61+Q61)</f>
        <v>13595784.73</v>
      </c>
    </row>
    <row r="63" spans="1:2" ht="12.75">
      <c r="A63" s="4" t="s">
        <v>56</v>
      </c>
      <c r="B63" s="9">
        <v>39364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192</v>
      </c>
    </row>
    <row r="66" spans="1:5" ht="12.75">
      <c r="A66" s="21" t="s">
        <v>92</v>
      </c>
      <c r="B66" s="25">
        <f>SUM(R4+R5+R6)</f>
        <v>171657.1</v>
      </c>
      <c r="C66" s="8" t="s">
        <v>91</v>
      </c>
      <c r="D66" s="24">
        <f>SUM(B66/F3*12)</f>
        <v>228876.13333333333</v>
      </c>
      <c r="E66" s="8" t="s">
        <v>91</v>
      </c>
    </row>
    <row r="67" spans="1:5" ht="12.75">
      <c r="A67" s="21" t="s">
        <v>93</v>
      </c>
      <c r="B67" s="25">
        <f>SUM(R7)</f>
        <v>14304.8</v>
      </c>
      <c r="C67" s="8" t="s">
        <v>91</v>
      </c>
      <c r="D67" s="24">
        <f>SUM(B67/F3*12)</f>
        <v>19073.066666666666</v>
      </c>
      <c r="E67" s="8" t="s">
        <v>91</v>
      </c>
    </row>
    <row r="68" spans="1:5" ht="12.75">
      <c r="A68" s="21" t="s">
        <v>94</v>
      </c>
      <c r="B68" s="25">
        <f>SUM(R8+R9+R11)</f>
        <v>297612.83</v>
      </c>
      <c r="C68" s="8" t="s">
        <v>91</v>
      </c>
      <c r="D68" s="24">
        <f>SUM(B68/F3*12)</f>
        <v>396817.1066666667</v>
      </c>
      <c r="E68" s="8" t="s">
        <v>91</v>
      </c>
    </row>
    <row r="69" spans="1:5" ht="12.75">
      <c r="A69" s="21" t="s">
        <v>95</v>
      </c>
      <c r="B69" s="25">
        <f>SUM(R10)</f>
        <v>47720.32</v>
      </c>
      <c r="C69" s="8" t="s">
        <v>91</v>
      </c>
      <c r="D69" s="24">
        <f>SUM(B69/F3*12)</f>
        <v>63627.09333333334</v>
      </c>
      <c r="E69" s="8" t="s">
        <v>91</v>
      </c>
    </row>
    <row r="70" spans="1:5" ht="12.75">
      <c r="A70" s="21" t="s">
        <v>96</v>
      </c>
      <c r="B70" s="25">
        <f>SUM(R13+R14+R20+R47+R54+R55)</f>
        <v>428040.52999999997</v>
      </c>
      <c r="C70" s="8" t="s">
        <v>91</v>
      </c>
      <c r="D70" s="24">
        <f>SUM(B70/F3*12)</f>
        <v>570720.7066666667</v>
      </c>
      <c r="E70" s="8" t="s">
        <v>91</v>
      </c>
    </row>
    <row r="71" spans="1:5" ht="12.75">
      <c r="A71" s="21" t="s">
        <v>97</v>
      </c>
      <c r="B71" s="25">
        <f>SUM(R15)</f>
        <v>155101.94</v>
      </c>
      <c r="C71" s="8" t="s">
        <v>91</v>
      </c>
      <c r="D71" s="24">
        <f>SUM(B71/F3*12)</f>
        <v>206802.58666666667</v>
      </c>
      <c r="E71" s="8" t="s">
        <v>91</v>
      </c>
    </row>
    <row r="72" spans="1:5" ht="12.75">
      <c r="A72" s="21" t="s">
        <v>98</v>
      </c>
      <c r="B72" s="25">
        <f>SUM(R16)</f>
        <v>173545.19999999998</v>
      </c>
      <c r="C72" s="8" t="s">
        <v>91</v>
      </c>
      <c r="D72" s="24">
        <f>SUM(B72/F3*12)</f>
        <v>231393.59999999998</v>
      </c>
      <c r="E72" s="8" t="s">
        <v>91</v>
      </c>
    </row>
    <row r="73" spans="1:5" ht="12.75">
      <c r="A73" s="21" t="s">
        <v>99</v>
      </c>
      <c r="B73" s="25">
        <f>SUM(R17+R18)</f>
        <v>870973.3599999999</v>
      </c>
      <c r="C73" s="8" t="s">
        <v>91</v>
      </c>
      <c r="D73" s="24">
        <f>SUM(B73/F3*12)</f>
        <v>1161297.813333333</v>
      </c>
      <c r="E73" s="8" t="s">
        <v>91</v>
      </c>
    </row>
    <row r="74" spans="1:5" ht="12.75">
      <c r="A74" s="21" t="s">
        <v>100</v>
      </c>
      <c r="B74" s="25">
        <f>SUM(R23+R24+R25+R26)</f>
        <v>804275.48</v>
      </c>
      <c r="C74" s="8" t="s">
        <v>91</v>
      </c>
      <c r="D74" s="24">
        <f>SUM(B74/F3*12)</f>
        <v>1072367.3066666666</v>
      </c>
      <c r="E74" s="8" t="s">
        <v>91</v>
      </c>
    </row>
    <row r="75" spans="1:5" ht="12.75">
      <c r="A75" s="21" t="s">
        <v>101</v>
      </c>
      <c r="B75" s="25">
        <f>SUM(R28+R29+R30+R31+R32+R33+R34+R35+R36)</f>
        <v>1980126.5299999996</v>
      </c>
      <c r="C75" s="8" t="s">
        <v>91</v>
      </c>
      <c r="D75" s="24">
        <f>SUM(B75/F3*12)</f>
        <v>2640168.706666666</v>
      </c>
      <c r="E75" s="8" t="s">
        <v>91</v>
      </c>
    </row>
    <row r="76" spans="1:5" ht="12.75">
      <c r="A76" s="21" t="s">
        <v>102</v>
      </c>
      <c r="B76" s="25">
        <f>SUM(R38+R42+R53)</f>
        <v>1191726.0200000003</v>
      </c>
      <c r="C76" s="8" t="s">
        <v>91</v>
      </c>
      <c r="D76" s="24">
        <f>SUM(B76/F3*12)</f>
        <v>1588968.0266666668</v>
      </c>
      <c r="E76" s="8" t="s">
        <v>91</v>
      </c>
    </row>
    <row r="77" spans="1:5" ht="12.75">
      <c r="A77" s="21" t="s">
        <v>103</v>
      </c>
      <c r="B77" s="25">
        <f>SUM(R19+R39+R40+R41+R43+R49+R50+R51+R52)</f>
        <v>7247479.42</v>
      </c>
      <c r="C77" s="8" t="s">
        <v>91</v>
      </c>
      <c r="D77" s="24">
        <f>SUM(B77/F3*12)</f>
        <v>9663305.893333334</v>
      </c>
      <c r="E77" s="8" t="s">
        <v>91</v>
      </c>
    </row>
    <row r="78" spans="1:5" ht="12.75">
      <c r="A78" s="21" t="s">
        <v>104</v>
      </c>
      <c r="B78" s="25">
        <f>SUM(R44+R45+R48)</f>
        <v>158726.37</v>
      </c>
      <c r="C78" s="8" t="s">
        <v>91</v>
      </c>
      <c r="D78" s="24">
        <f>SUM(B78/F3*12)</f>
        <v>211635.15999999997</v>
      </c>
      <c r="E78" s="8" t="s">
        <v>91</v>
      </c>
    </row>
    <row r="79" spans="1:5" ht="12.75">
      <c r="A79" s="21" t="s">
        <v>105</v>
      </c>
      <c r="B79" s="25">
        <f>SUM(R57+R58+R59+R60)</f>
        <v>51700.64</v>
      </c>
      <c r="C79" s="8" t="s">
        <v>91</v>
      </c>
      <c r="D79" s="24">
        <f>SUM(B79/F3*12)</f>
        <v>68934.18666666668</v>
      </c>
      <c r="E79" s="8" t="s">
        <v>91</v>
      </c>
    </row>
    <row r="80" spans="1:5" ht="12.75">
      <c r="A80" s="21" t="s">
        <v>236</v>
      </c>
      <c r="B80" s="25">
        <f>SUM(R21)</f>
        <v>2794.19</v>
      </c>
      <c r="C80" s="8" t="s">
        <v>91</v>
      </c>
      <c r="D80" s="24">
        <f>SUM(B80/F3*12)</f>
        <v>3725.586666666667</v>
      </c>
      <c r="E80" s="8" t="s">
        <v>91</v>
      </c>
    </row>
    <row r="81" spans="1:5" ht="12.75">
      <c r="A81" s="4"/>
      <c r="B81" s="18">
        <f>SUM(B66:B80)</f>
        <v>13595784.729999999</v>
      </c>
      <c r="C81" s="19" t="s">
        <v>91</v>
      </c>
      <c r="D81" s="23">
        <f>SUM(D66:D80)</f>
        <v>18127712.973333333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September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232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205.8</v>
      </c>
      <c r="L13" t="s">
        <v>91</v>
      </c>
    </row>
    <row r="14" spans="1:12" ht="12.75">
      <c r="A14" s="21" t="s">
        <v>183</v>
      </c>
      <c r="B14" t="s">
        <v>245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864.8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/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5</v>
      </c>
      <c r="E17" s="36">
        <f t="shared" si="1"/>
        <v>6</v>
      </c>
      <c r="F17" s="36">
        <v>6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2308.24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5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8897.09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3</v>
      </c>
      <c r="E28" s="36">
        <f aca="true" t="shared" si="3" ref="E28:E33">SUM(C28:D28)</f>
        <v>9</v>
      </c>
      <c r="F28" s="36">
        <v>50</v>
      </c>
      <c r="G28" s="36">
        <f>SUM(E28+E29+E30+E31+E32+E33-F28)</f>
        <v>-10</v>
      </c>
      <c r="H28" t="s">
        <v>59</v>
      </c>
      <c r="I28" s="21" t="s">
        <v>151</v>
      </c>
      <c r="J28" s="1" t="s">
        <v>49</v>
      </c>
      <c r="K28" s="27">
        <v>3100.94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1600.97</v>
      </c>
      <c r="L29" t="s">
        <v>91</v>
      </c>
    </row>
    <row r="30" spans="1:12" ht="12.75">
      <c r="A30" s="21" t="s">
        <v>21</v>
      </c>
      <c r="B30" t="s">
        <v>240</v>
      </c>
      <c r="C30" s="41">
        <v>20</v>
      </c>
      <c r="D30" s="42">
        <v>11</v>
      </c>
      <c r="E30" s="36">
        <f t="shared" si="3"/>
        <v>31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45310.21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1065.67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4821.96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192.25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19.08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/>
      <c r="E40" s="36">
        <f t="shared" si="4"/>
        <v>0</v>
      </c>
      <c r="F40" s="36"/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>
        <v>3</v>
      </c>
      <c r="D41" s="42">
        <v>3</v>
      </c>
      <c r="E41" s="36">
        <f t="shared" si="4"/>
        <v>6</v>
      </c>
      <c r="F41" s="36">
        <v>6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4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9206.08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7</v>
      </c>
      <c r="D47" s="42">
        <v>1</v>
      </c>
      <c r="E47" s="36">
        <f aca="true" t="shared" si="5" ref="E47:E55">SUM(C47:D47)</f>
        <v>8</v>
      </c>
      <c r="F47" s="36">
        <v>17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795.8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255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218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246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1371.7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56</v>
      </c>
      <c r="D61" s="76">
        <f>SUM(D4:D58)</f>
        <v>28</v>
      </c>
      <c r="E61" s="76">
        <f>SUM(E4:E59)</f>
        <v>84</v>
      </c>
      <c r="F61" s="76">
        <f>SUM(F4:F59)</f>
        <v>93</v>
      </c>
      <c r="G61" s="76">
        <f>SUM(G57+G47+G45+G44+G43+G41+G40+G39+G38+G28+G23+G21+G17+G16+G15+G10+G8+G7+G4)</f>
        <v>-9</v>
      </c>
      <c r="J61" s="32" t="s">
        <v>173</v>
      </c>
      <c r="K61" s="18">
        <f>SUM(K4:K60)</f>
        <v>79760.59000000001</v>
      </c>
      <c r="L61" t="s">
        <v>91</v>
      </c>
    </row>
    <row r="62" spans="1:2" ht="12.75">
      <c r="A62" s="81">
        <v>39356</v>
      </c>
      <c r="B62" s="77" t="s">
        <v>174</v>
      </c>
    </row>
    <row r="63" spans="1:11" ht="12.75">
      <c r="A63" s="121">
        <v>39370</v>
      </c>
      <c r="B63" s="78" t="s">
        <v>553</v>
      </c>
      <c r="G63" s="4" t="s">
        <v>64</v>
      </c>
      <c r="I63" s="4"/>
      <c r="K63" s="4" t="s">
        <v>90</v>
      </c>
    </row>
    <row r="64" spans="1:12" ht="12.75">
      <c r="A64" s="120">
        <v>39468</v>
      </c>
      <c r="B64" s="79" t="s">
        <v>172</v>
      </c>
      <c r="F64" s="11" t="s">
        <v>61</v>
      </c>
      <c r="G64" s="21">
        <f>SUM(E7+E10+E13+E14+E20+E15+E16+E17+E18+E21+E44+E47+E54+E55)</f>
        <v>30</v>
      </c>
      <c r="I64" s="17"/>
      <c r="J64" s="11" t="s">
        <v>61</v>
      </c>
      <c r="K64" s="39">
        <f>SUM(K7+K10+K13+K14+K15+K16+K17+K18+K20+K21+K44+K47+K54+K55)</f>
        <v>5546.339999999999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8897.09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50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65317.159999999996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84</v>
      </c>
      <c r="I67" s="18"/>
      <c r="J67" s="11" t="s">
        <v>66</v>
      </c>
      <c r="K67" s="18">
        <f>SUM(K64:K66)</f>
        <v>79760.59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7" r:id="rId2"/>
  <headerFooter alignWithMargins="0">
    <oddHeader>&amp;C&amp;"Arial,Fett"&amp;12&amp;EÜbersicht der Fallzahlen und des Ausagabe-IST's - BLB - September 2007</oddHeader>
    <oddFooter>&amp;R&amp;8&amp;UDie Aufstellung finden Sie auch unter :                  
&amp;UJugTransfer / Jug 4000 / Haushalt / HzE Statistik / HzE Statistik  2007 / HzE Statistik 0907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8" customWidth="1"/>
    <col min="2" max="2" width="6.7109375" style="1" customWidth="1"/>
    <col min="3" max="3" width="35.28125" style="0" customWidth="1"/>
    <col min="4" max="4" width="44.00390625" style="0" bestFit="1" customWidth="1"/>
    <col min="5" max="5" width="31.140625" style="0" bestFit="1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3" t="s">
        <v>258</v>
      </c>
    </row>
    <row r="3" spans="1:5" ht="3.75" customHeight="1">
      <c r="A3" s="4"/>
      <c r="B3" s="4"/>
      <c r="C3" s="3"/>
      <c r="D3" s="3"/>
      <c r="E3" s="3"/>
    </row>
    <row r="4" spans="1:6" ht="12.75">
      <c r="A4" t="s">
        <v>75</v>
      </c>
      <c r="B4">
        <v>1</v>
      </c>
      <c r="C4" t="s">
        <v>259</v>
      </c>
      <c r="D4" t="s">
        <v>260</v>
      </c>
      <c r="E4" t="s">
        <v>261</v>
      </c>
      <c r="F4" t="s">
        <v>1</v>
      </c>
    </row>
    <row r="5" spans="1:6" ht="12.75">
      <c r="A5" t="s">
        <v>11</v>
      </c>
      <c r="B5">
        <v>1</v>
      </c>
      <c r="C5" t="s">
        <v>12</v>
      </c>
      <c r="D5" t="s">
        <v>262</v>
      </c>
      <c r="E5" t="s">
        <v>263</v>
      </c>
      <c r="F5" t="s">
        <v>1</v>
      </c>
    </row>
    <row r="6" spans="1:6" ht="12.75">
      <c r="A6" t="s">
        <v>11</v>
      </c>
      <c r="B6">
        <v>1</v>
      </c>
      <c r="C6" t="s">
        <v>12</v>
      </c>
      <c r="D6" t="s">
        <v>264</v>
      </c>
      <c r="E6" t="s">
        <v>263</v>
      </c>
      <c r="F6" t="s">
        <v>1</v>
      </c>
    </row>
    <row r="7" spans="1:6" ht="12.75">
      <c r="A7" t="s">
        <v>11</v>
      </c>
      <c r="B7">
        <v>1</v>
      </c>
      <c r="C7" t="s">
        <v>12</v>
      </c>
      <c r="D7" t="s">
        <v>265</v>
      </c>
      <c r="E7" t="s">
        <v>261</v>
      </c>
      <c r="F7" t="s">
        <v>1</v>
      </c>
    </row>
    <row r="8" spans="1:6" ht="12.75">
      <c r="A8" t="s">
        <v>11</v>
      </c>
      <c r="B8">
        <v>1</v>
      </c>
      <c r="C8" t="s">
        <v>12</v>
      </c>
      <c r="D8" t="s">
        <v>266</v>
      </c>
      <c r="E8" t="s">
        <v>261</v>
      </c>
      <c r="F8" t="s">
        <v>1</v>
      </c>
    </row>
    <row r="9" spans="1:6" ht="12.75">
      <c r="A9" t="s">
        <v>11</v>
      </c>
      <c r="B9">
        <v>1</v>
      </c>
      <c r="C9" t="s">
        <v>12</v>
      </c>
      <c r="D9" t="s">
        <v>267</v>
      </c>
      <c r="E9" t="s">
        <v>261</v>
      </c>
      <c r="F9" t="s">
        <v>1</v>
      </c>
    </row>
    <row r="10" spans="1:6" ht="12.75">
      <c r="A10" t="s">
        <v>11</v>
      </c>
      <c r="B10">
        <v>1</v>
      </c>
      <c r="C10" t="s">
        <v>268</v>
      </c>
      <c r="E10" t="s">
        <v>261</v>
      </c>
      <c r="F10" t="s">
        <v>1</v>
      </c>
    </row>
    <row r="11" spans="1:6" ht="12.75">
      <c r="A11" t="s">
        <v>13</v>
      </c>
      <c r="B11">
        <v>1</v>
      </c>
      <c r="C11" t="s">
        <v>14</v>
      </c>
      <c r="D11" t="s">
        <v>269</v>
      </c>
      <c r="E11" t="s">
        <v>261</v>
      </c>
      <c r="F11" t="s">
        <v>1</v>
      </c>
    </row>
    <row r="12" spans="1:6" ht="12.75">
      <c r="A12" t="s">
        <v>15</v>
      </c>
      <c r="B12">
        <v>1</v>
      </c>
      <c r="C12" t="s">
        <v>16</v>
      </c>
      <c r="D12" t="s">
        <v>270</v>
      </c>
      <c r="E12" t="s">
        <v>263</v>
      </c>
      <c r="F12" t="s">
        <v>1</v>
      </c>
    </row>
    <row r="13" spans="1:6" ht="12.75">
      <c r="A13" t="s">
        <v>15</v>
      </c>
      <c r="B13">
        <v>1</v>
      </c>
      <c r="C13" t="s">
        <v>16</v>
      </c>
      <c r="D13" t="s">
        <v>271</v>
      </c>
      <c r="E13" t="s">
        <v>261</v>
      </c>
      <c r="F13" t="s">
        <v>1</v>
      </c>
    </row>
    <row r="14" spans="1:6" ht="12.75">
      <c r="A14" t="s">
        <v>17</v>
      </c>
      <c r="B14">
        <v>1</v>
      </c>
      <c r="C14" t="s">
        <v>18</v>
      </c>
      <c r="D14" t="s">
        <v>272</v>
      </c>
      <c r="E14" t="s">
        <v>263</v>
      </c>
      <c r="F14" t="s">
        <v>1</v>
      </c>
    </row>
    <row r="15" spans="1:6" ht="12.75">
      <c r="A15" t="s">
        <v>17</v>
      </c>
      <c r="B15">
        <v>1</v>
      </c>
      <c r="C15" t="s">
        <v>18</v>
      </c>
      <c r="D15" t="s">
        <v>273</v>
      </c>
      <c r="E15" t="s">
        <v>263</v>
      </c>
      <c r="F15" t="s">
        <v>1</v>
      </c>
    </row>
    <row r="16" spans="1:6" ht="12.75">
      <c r="A16" t="s">
        <v>17</v>
      </c>
      <c r="B16">
        <v>1</v>
      </c>
      <c r="C16" t="s">
        <v>18</v>
      </c>
      <c r="D16" t="s">
        <v>274</v>
      </c>
      <c r="E16" t="s">
        <v>263</v>
      </c>
      <c r="F16" t="s">
        <v>1</v>
      </c>
    </row>
    <row r="17" spans="1:6" ht="12.75">
      <c r="A17" t="s">
        <v>17</v>
      </c>
      <c r="B17">
        <v>1</v>
      </c>
      <c r="C17" t="s">
        <v>18</v>
      </c>
      <c r="D17" t="s">
        <v>275</v>
      </c>
      <c r="E17" t="s">
        <v>261</v>
      </c>
      <c r="F17" t="s">
        <v>1</v>
      </c>
    </row>
    <row r="18" spans="1:6" ht="12.75">
      <c r="A18" t="s">
        <v>17</v>
      </c>
      <c r="B18">
        <v>2</v>
      </c>
      <c r="C18" t="s">
        <v>18</v>
      </c>
      <c r="D18" t="s">
        <v>276</v>
      </c>
      <c r="E18" t="s">
        <v>261</v>
      </c>
      <c r="F18" t="s">
        <v>1</v>
      </c>
    </row>
    <row r="19" spans="1:6" ht="12.75">
      <c r="A19" t="s">
        <v>19</v>
      </c>
      <c r="B19">
        <v>1</v>
      </c>
      <c r="C19" t="s">
        <v>20</v>
      </c>
      <c r="D19" t="s">
        <v>277</v>
      </c>
      <c r="E19" t="s">
        <v>263</v>
      </c>
      <c r="F19" t="s">
        <v>1</v>
      </c>
    </row>
    <row r="20" spans="1:6" ht="12.75">
      <c r="A20" t="s">
        <v>19</v>
      </c>
      <c r="B20">
        <v>1</v>
      </c>
      <c r="C20" t="s">
        <v>20</v>
      </c>
      <c r="D20" t="s">
        <v>278</v>
      </c>
      <c r="E20" t="s">
        <v>263</v>
      </c>
      <c r="F20" t="s">
        <v>1</v>
      </c>
    </row>
    <row r="21" spans="1:6" ht="12.75">
      <c r="A21" t="s">
        <v>19</v>
      </c>
      <c r="B21">
        <v>1</v>
      </c>
      <c r="C21" t="s">
        <v>20</v>
      </c>
      <c r="D21" t="s">
        <v>279</v>
      </c>
      <c r="E21" t="s">
        <v>261</v>
      </c>
      <c r="F21" t="s">
        <v>1</v>
      </c>
    </row>
    <row r="22" spans="1:6" ht="12.75">
      <c r="A22" t="s">
        <v>19</v>
      </c>
      <c r="B22">
        <v>1</v>
      </c>
      <c r="C22" t="s">
        <v>20</v>
      </c>
      <c r="D22" t="s">
        <v>280</v>
      </c>
      <c r="E22" t="s">
        <v>261</v>
      </c>
      <c r="F22" t="s">
        <v>1</v>
      </c>
    </row>
    <row r="23" spans="1:6" ht="12.75">
      <c r="A23" t="s">
        <v>21</v>
      </c>
      <c r="B23">
        <v>1</v>
      </c>
      <c r="C23" t="s">
        <v>281</v>
      </c>
      <c r="D23" t="s">
        <v>323</v>
      </c>
      <c r="F23" t="s">
        <v>1</v>
      </c>
    </row>
    <row r="24" spans="1:6" ht="12.75">
      <c r="A24" t="s">
        <v>21</v>
      </c>
      <c r="B24">
        <v>1</v>
      </c>
      <c r="C24" t="s">
        <v>281</v>
      </c>
      <c r="D24" t="s">
        <v>323</v>
      </c>
      <c r="E24" t="s">
        <v>282</v>
      </c>
      <c r="F24" t="s">
        <v>1</v>
      </c>
    </row>
    <row r="25" spans="1:6" ht="12.75">
      <c r="A25" t="s">
        <v>21</v>
      </c>
      <c r="B25">
        <v>2</v>
      </c>
      <c r="C25" t="s">
        <v>281</v>
      </c>
      <c r="D25" t="s">
        <v>323</v>
      </c>
      <c r="E25" t="s">
        <v>261</v>
      </c>
      <c r="F25" t="s">
        <v>1</v>
      </c>
    </row>
    <row r="26" spans="1:6" ht="12.75">
      <c r="A26" t="s">
        <v>21</v>
      </c>
      <c r="B26">
        <v>2</v>
      </c>
      <c r="C26" t="s">
        <v>281</v>
      </c>
      <c r="D26" t="s">
        <v>323</v>
      </c>
      <c r="E26" t="s">
        <v>261</v>
      </c>
      <c r="F26" t="s">
        <v>1</v>
      </c>
    </row>
    <row r="27" spans="1:6" ht="12.75">
      <c r="A27" t="s">
        <v>21</v>
      </c>
      <c r="B27">
        <v>1</v>
      </c>
      <c r="C27" t="s">
        <v>281</v>
      </c>
      <c r="D27" t="s">
        <v>323</v>
      </c>
      <c r="E27" t="s">
        <v>261</v>
      </c>
      <c r="F27" t="s">
        <v>1</v>
      </c>
    </row>
    <row r="28" spans="1:6" ht="12.75">
      <c r="A28" t="s">
        <v>21</v>
      </c>
      <c r="B28">
        <v>1</v>
      </c>
      <c r="C28" t="s">
        <v>281</v>
      </c>
      <c r="D28" t="s">
        <v>323</v>
      </c>
      <c r="E28" t="s">
        <v>261</v>
      </c>
      <c r="F28" t="s">
        <v>1</v>
      </c>
    </row>
    <row r="29" spans="1:6" ht="12.75">
      <c r="A29" t="s">
        <v>21</v>
      </c>
      <c r="B29">
        <v>1</v>
      </c>
      <c r="C29" t="s">
        <v>281</v>
      </c>
      <c r="D29" t="s">
        <v>323</v>
      </c>
      <c r="E29" t="s">
        <v>261</v>
      </c>
      <c r="F29" t="s">
        <v>1</v>
      </c>
    </row>
    <row r="30" spans="1:6" ht="12.75">
      <c r="A30" t="s">
        <v>21</v>
      </c>
      <c r="B30">
        <v>1</v>
      </c>
      <c r="C30" t="s">
        <v>283</v>
      </c>
      <c r="D30" t="s">
        <v>323</v>
      </c>
      <c r="F30" t="s">
        <v>1</v>
      </c>
    </row>
    <row r="31" spans="1:6" ht="12.75">
      <c r="A31" t="s">
        <v>21</v>
      </c>
      <c r="B31">
        <v>2</v>
      </c>
      <c r="C31" t="s">
        <v>283</v>
      </c>
      <c r="D31" t="s">
        <v>323</v>
      </c>
      <c r="E31" t="s">
        <v>261</v>
      </c>
      <c r="F31" t="s">
        <v>1</v>
      </c>
    </row>
    <row r="32" spans="1:6" ht="12.75">
      <c r="A32" t="s">
        <v>21</v>
      </c>
      <c r="B32">
        <v>1</v>
      </c>
      <c r="C32" t="s">
        <v>283</v>
      </c>
      <c r="D32" t="s">
        <v>323</v>
      </c>
      <c r="E32" t="s">
        <v>261</v>
      </c>
      <c r="F32" t="s">
        <v>1</v>
      </c>
    </row>
    <row r="33" spans="1:6" ht="12.75">
      <c r="A33" t="s">
        <v>21</v>
      </c>
      <c r="B33">
        <v>1</v>
      </c>
      <c r="C33" t="s">
        <v>283</v>
      </c>
      <c r="D33" t="s">
        <v>323</v>
      </c>
      <c r="E33" t="s">
        <v>261</v>
      </c>
      <c r="F33" t="s">
        <v>1</v>
      </c>
    </row>
    <row r="34" spans="1:6" ht="12.75">
      <c r="A34" t="s">
        <v>21</v>
      </c>
      <c r="B34">
        <v>1</v>
      </c>
      <c r="C34" t="s">
        <v>283</v>
      </c>
      <c r="D34" t="s">
        <v>323</v>
      </c>
      <c r="E34" t="s">
        <v>261</v>
      </c>
      <c r="F34" t="s">
        <v>1</v>
      </c>
    </row>
    <row r="35" spans="1:6" ht="12.75">
      <c r="A35" t="s">
        <v>21</v>
      </c>
      <c r="B35">
        <v>2</v>
      </c>
      <c r="C35" t="s">
        <v>283</v>
      </c>
      <c r="D35" t="s">
        <v>323</v>
      </c>
      <c r="E35" t="s">
        <v>261</v>
      </c>
      <c r="F35" t="s">
        <v>1</v>
      </c>
    </row>
    <row r="36" spans="1:6" ht="12.75">
      <c r="A36" t="s">
        <v>21</v>
      </c>
      <c r="B36">
        <v>1</v>
      </c>
      <c r="C36" t="s">
        <v>283</v>
      </c>
      <c r="D36" t="s">
        <v>323</v>
      </c>
      <c r="E36" t="s">
        <v>261</v>
      </c>
      <c r="F36" t="s">
        <v>1</v>
      </c>
    </row>
    <row r="37" spans="1:6" ht="12.75">
      <c r="A37" t="s">
        <v>21</v>
      </c>
      <c r="B37">
        <v>2</v>
      </c>
      <c r="C37" t="s">
        <v>283</v>
      </c>
      <c r="D37" t="s">
        <v>323</v>
      </c>
      <c r="E37" t="s">
        <v>261</v>
      </c>
      <c r="F37" t="s">
        <v>1</v>
      </c>
    </row>
    <row r="38" spans="1:6" ht="12.75">
      <c r="A38" t="s">
        <v>21</v>
      </c>
      <c r="B38">
        <v>1</v>
      </c>
      <c r="C38" t="s">
        <v>283</v>
      </c>
      <c r="D38" t="s">
        <v>323</v>
      </c>
      <c r="E38" t="s">
        <v>261</v>
      </c>
      <c r="F38" t="s">
        <v>1</v>
      </c>
    </row>
    <row r="39" spans="1:6" ht="12.75">
      <c r="A39" t="s">
        <v>21</v>
      </c>
      <c r="B39">
        <v>1</v>
      </c>
      <c r="C39" t="s">
        <v>283</v>
      </c>
      <c r="D39" t="s">
        <v>323</v>
      </c>
      <c r="E39" t="s">
        <v>261</v>
      </c>
      <c r="F39" t="s">
        <v>1</v>
      </c>
    </row>
    <row r="40" spans="1:6" ht="12.75">
      <c r="A40" t="s">
        <v>21</v>
      </c>
      <c r="B40">
        <v>2</v>
      </c>
      <c r="C40" t="s">
        <v>283</v>
      </c>
      <c r="D40" t="s">
        <v>323</v>
      </c>
      <c r="E40" t="s">
        <v>261</v>
      </c>
      <c r="F40" t="s">
        <v>1</v>
      </c>
    </row>
    <row r="41" spans="1:6" ht="12.75">
      <c r="A41" t="s">
        <v>21</v>
      </c>
      <c r="B41">
        <v>2</v>
      </c>
      <c r="C41" t="s">
        <v>283</v>
      </c>
      <c r="D41" t="s">
        <v>323</v>
      </c>
      <c r="E41" t="s">
        <v>261</v>
      </c>
      <c r="F41" t="s">
        <v>1</v>
      </c>
    </row>
    <row r="42" spans="1:6" ht="12.75">
      <c r="A42" t="s">
        <v>21</v>
      </c>
      <c r="B42">
        <v>1</v>
      </c>
      <c r="C42" t="s">
        <v>283</v>
      </c>
      <c r="D42" t="s">
        <v>323</v>
      </c>
      <c r="E42" t="s">
        <v>261</v>
      </c>
      <c r="F42" t="s">
        <v>1</v>
      </c>
    </row>
    <row r="43" spans="1:6" ht="12.75">
      <c r="A43" t="s">
        <v>21</v>
      </c>
      <c r="B43">
        <v>1</v>
      </c>
      <c r="C43" t="s">
        <v>283</v>
      </c>
      <c r="D43" t="s">
        <v>323</v>
      </c>
      <c r="E43" t="s">
        <v>261</v>
      </c>
      <c r="F43" t="s">
        <v>1</v>
      </c>
    </row>
    <row r="44" spans="1:6" ht="12.75">
      <c r="A44" t="s">
        <v>21</v>
      </c>
      <c r="B44">
        <v>1</v>
      </c>
      <c r="C44" t="s">
        <v>283</v>
      </c>
      <c r="D44" t="s">
        <v>323</v>
      </c>
      <c r="E44" t="s">
        <v>261</v>
      </c>
      <c r="F44" t="s">
        <v>1</v>
      </c>
    </row>
    <row r="45" spans="1:6" ht="12.75">
      <c r="A45" t="s">
        <v>21</v>
      </c>
      <c r="B45">
        <v>1</v>
      </c>
      <c r="C45" t="s">
        <v>283</v>
      </c>
      <c r="D45" t="s">
        <v>323</v>
      </c>
      <c r="E45" t="s">
        <v>261</v>
      </c>
      <c r="F45" t="s">
        <v>1</v>
      </c>
    </row>
    <row r="46" spans="1:6" ht="12.75">
      <c r="A46" t="s">
        <v>21</v>
      </c>
      <c r="B46">
        <v>1</v>
      </c>
      <c r="C46" t="s">
        <v>283</v>
      </c>
      <c r="D46" t="s">
        <v>323</v>
      </c>
      <c r="E46" t="s">
        <v>261</v>
      </c>
      <c r="F46" t="s">
        <v>1</v>
      </c>
    </row>
    <row r="47" spans="1:6" ht="12.75">
      <c r="A47" t="s">
        <v>21</v>
      </c>
      <c r="B47">
        <v>1</v>
      </c>
      <c r="C47" t="s">
        <v>283</v>
      </c>
      <c r="D47" t="s">
        <v>323</v>
      </c>
      <c r="E47" t="s">
        <v>261</v>
      </c>
      <c r="F47" t="s">
        <v>1</v>
      </c>
    </row>
    <row r="48" spans="1:6" ht="12.75">
      <c r="A48" t="s">
        <v>21</v>
      </c>
      <c r="B48">
        <v>2</v>
      </c>
      <c r="C48" t="s">
        <v>283</v>
      </c>
      <c r="D48" t="s">
        <v>323</v>
      </c>
      <c r="E48" t="s">
        <v>261</v>
      </c>
      <c r="F48" t="s">
        <v>1</v>
      </c>
    </row>
    <row r="49" spans="1:6" ht="12.75">
      <c r="A49" t="s">
        <v>21</v>
      </c>
      <c r="B49">
        <v>1</v>
      </c>
      <c r="C49" t="s">
        <v>283</v>
      </c>
      <c r="D49" t="s">
        <v>323</v>
      </c>
      <c r="E49" t="s">
        <v>261</v>
      </c>
      <c r="F49" t="s">
        <v>1</v>
      </c>
    </row>
    <row r="50" spans="1:6" ht="12.75">
      <c r="A50" t="s">
        <v>21</v>
      </c>
      <c r="B50">
        <v>1</v>
      </c>
      <c r="C50" t="s">
        <v>283</v>
      </c>
      <c r="D50" t="s">
        <v>323</v>
      </c>
      <c r="E50" t="s">
        <v>261</v>
      </c>
      <c r="F50" t="s">
        <v>1</v>
      </c>
    </row>
    <row r="51" spans="1:6" ht="12.75">
      <c r="A51" t="s">
        <v>21</v>
      </c>
      <c r="B51">
        <v>1</v>
      </c>
      <c r="C51" t="s">
        <v>283</v>
      </c>
      <c r="D51" t="s">
        <v>323</v>
      </c>
      <c r="E51" t="s">
        <v>261</v>
      </c>
      <c r="F51" t="s">
        <v>1</v>
      </c>
    </row>
    <row r="52" spans="1:6" ht="12.75">
      <c r="A52" t="s">
        <v>21</v>
      </c>
      <c r="B52">
        <v>1</v>
      </c>
      <c r="C52" t="s">
        <v>283</v>
      </c>
      <c r="D52" t="s">
        <v>323</v>
      </c>
      <c r="E52" t="s">
        <v>261</v>
      </c>
      <c r="F52" t="s">
        <v>1</v>
      </c>
    </row>
    <row r="53" spans="1:6" ht="12.75">
      <c r="A53" t="s">
        <v>21</v>
      </c>
      <c r="B53">
        <v>1</v>
      </c>
      <c r="C53" t="s">
        <v>283</v>
      </c>
      <c r="D53" t="s">
        <v>323</v>
      </c>
      <c r="E53" t="s">
        <v>261</v>
      </c>
      <c r="F53" t="s">
        <v>1</v>
      </c>
    </row>
    <row r="54" spans="1:6" ht="12.75">
      <c r="A54" t="s">
        <v>22</v>
      </c>
      <c r="B54">
        <v>1</v>
      </c>
      <c r="C54" t="s">
        <v>26</v>
      </c>
      <c r="D54" t="s">
        <v>285</v>
      </c>
      <c r="E54" t="s">
        <v>263</v>
      </c>
      <c r="F54" t="s">
        <v>1</v>
      </c>
    </row>
    <row r="55" spans="1:6" ht="12.75">
      <c r="A55" t="s">
        <v>22</v>
      </c>
      <c r="B55">
        <v>5</v>
      </c>
      <c r="C55" t="s">
        <v>26</v>
      </c>
      <c r="D55" t="s">
        <v>286</v>
      </c>
      <c r="E55" t="s">
        <v>287</v>
      </c>
      <c r="F55" t="s">
        <v>1</v>
      </c>
    </row>
    <row r="56" spans="1:6" ht="12.75">
      <c r="A56" t="s">
        <v>22</v>
      </c>
      <c r="B56">
        <v>1</v>
      </c>
      <c r="C56" t="s">
        <v>28</v>
      </c>
      <c r="D56" t="s">
        <v>288</v>
      </c>
      <c r="E56" t="s">
        <v>263</v>
      </c>
      <c r="F56" t="s">
        <v>1</v>
      </c>
    </row>
    <row r="57" spans="1:6" ht="12.75">
      <c r="A57" t="s">
        <v>22</v>
      </c>
      <c r="B57">
        <v>1</v>
      </c>
      <c r="C57" t="s">
        <v>28</v>
      </c>
      <c r="D57" t="s">
        <v>289</v>
      </c>
      <c r="E57" t="s">
        <v>263</v>
      </c>
      <c r="F57" t="s">
        <v>1</v>
      </c>
    </row>
    <row r="58" spans="1:6" ht="12.75">
      <c r="A58" t="s">
        <v>22</v>
      </c>
      <c r="B58">
        <v>1</v>
      </c>
      <c r="C58" t="s">
        <v>28</v>
      </c>
      <c r="D58" t="s">
        <v>290</v>
      </c>
      <c r="E58" t="s">
        <v>263</v>
      </c>
      <c r="F58" t="s">
        <v>1</v>
      </c>
    </row>
    <row r="59" spans="1:6" ht="12.75">
      <c r="A59" t="s">
        <v>29</v>
      </c>
      <c r="B59">
        <v>1</v>
      </c>
      <c r="C59" t="s">
        <v>189</v>
      </c>
      <c r="D59" t="s">
        <v>291</v>
      </c>
      <c r="E59" t="s">
        <v>261</v>
      </c>
      <c r="F59" t="s">
        <v>1</v>
      </c>
    </row>
    <row r="60" spans="1:6" ht="12.75">
      <c r="A60" t="s">
        <v>31</v>
      </c>
      <c r="B60">
        <v>1</v>
      </c>
      <c r="C60" t="s">
        <v>12</v>
      </c>
      <c r="E60" t="s">
        <v>263</v>
      </c>
      <c r="F60" t="s">
        <v>1</v>
      </c>
    </row>
    <row r="61" spans="1:6" ht="12.75">
      <c r="A61" t="s">
        <v>31</v>
      </c>
      <c r="B61">
        <v>1</v>
      </c>
      <c r="C61" t="s">
        <v>12</v>
      </c>
      <c r="D61" t="s">
        <v>292</v>
      </c>
      <c r="E61" t="s">
        <v>263</v>
      </c>
      <c r="F61" t="s">
        <v>1</v>
      </c>
    </row>
    <row r="62" spans="1:6" ht="12.75">
      <c r="A62" t="s">
        <v>31</v>
      </c>
      <c r="B62">
        <v>1</v>
      </c>
      <c r="C62" t="s">
        <v>12</v>
      </c>
      <c r="D62" t="s">
        <v>293</v>
      </c>
      <c r="E62" t="s">
        <v>263</v>
      </c>
      <c r="F62" t="s">
        <v>1</v>
      </c>
    </row>
    <row r="63" spans="1:6" ht="12.75">
      <c r="A63" t="s">
        <v>31</v>
      </c>
      <c r="B63">
        <v>1</v>
      </c>
      <c r="C63" t="s">
        <v>12</v>
      </c>
      <c r="D63" t="s">
        <v>294</v>
      </c>
      <c r="E63" t="s">
        <v>261</v>
      </c>
      <c r="F63" t="s">
        <v>1</v>
      </c>
    </row>
    <row r="64" spans="1:6" ht="12.75">
      <c r="A64" t="s">
        <v>31</v>
      </c>
      <c r="B64">
        <v>1</v>
      </c>
      <c r="C64" t="s">
        <v>12</v>
      </c>
      <c r="D64" t="s">
        <v>295</v>
      </c>
      <c r="E64" t="s">
        <v>261</v>
      </c>
      <c r="F64" t="s">
        <v>1</v>
      </c>
    </row>
    <row r="65" spans="1:6" ht="12.75">
      <c r="A65" t="s">
        <v>31</v>
      </c>
      <c r="B65">
        <v>1</v>
      </c>
      <c r="C65" t="s">
        <v>12</v>
      </c>
      <c r="D65" t="s">
        <v>296</v>
      </c>
      <c r="E65" t="s">
        <v>261</v>
      </c>
      <c r="F65" t="s">
        <v>1</v>
      </c>
    </row>
    <row r="66" spans="1:6" ht="12.75">
      <c r="A66" t="s">
        <v>31</v>
      </c>
      <c r="B66">
        <v>1</v>
      </c>
      <c r="C66" t="s">
        <v>12</v>
      </c>
      <c r="D66" t="s">
        <v>297</v>
      </c>
      <c r="E66" t="s">
        <v>298</v>
      </c>
      <c r="F66" t="s">
        <v>1</v>
      </c>
    </row>
    <row r="67" spans="1:6" ht="12.75">
      <c r="A67" t="s">
        <v>31</v>
      </c>
      <c r="B67">
        <v>1</v>
      </c>
      <c r="C67" t="s">
        <v>12</v>
      </c>
      <c r="D67" t="s">
        <v>299</v>
      </c>
      <c r="E67" t="s">
        <v>298</v>
      </c>
      <c r="F67" t="s">
        <v>1</v>
      </c>
    </row>
    <row r="68" spans="1:6" ht="12.75">
      <c r="A68" t="s">
        <v>31</v>
      </c>
      <c r="B68">
        <v>1</v>
      </c>
      <c r="C68" t="s">
        <v>300</v>
      </c>
      <c r="D68" t="s">
        <v>301</v>
      </c>
      <c r="E68" t="s">
        <v>261</v>
      </c>
      <c r="F68" t="s">
        <v>1</v>
      </c>
    </row>
    <row r="69" spans="1:6" ht="12.75">
      <c r="A69" t="s">
        <v>31</v>
      </c>
      <c r="B69">
        <v>1</v>
      </c>
      <c r="C69" t="s">
        <v>302</v>
      </c>
      <c r="D69" t="s">
        <v>303</v>
      </c>
      <c r="E69" t="s">
        <v>282</v>
      </c>
      <c r="F69" t="s">
        <v>1</v>
      </c>
    </row>
    <row r="70" spans="1:6" ht="12.75">
      <c r="A70" t="s">
        <v>31</v>
      </c>
      <c r="B70">
        <v>1</v>
      </c>
      <c r="C70" t="s">
        <v>302</v>
      </c>
      <c r="D70" t="s">
        <v>304</v>
      </c>
      <c r="E70" t="s">
        <v>305</v>
      </c>
      <c r="F70" t="s">
        <v>1</v>
      </c>
    </row>
    <row r="71" spans="1:6" ht="12.75">
      <c r="A71" t="s">
        <v>31</v>
      </c>
      <c r="B71">
        <v>1</v>
      </c>
      <c r="C71" t="s">
        <v>302</v>
      </c>
      <c r="D71" t="s">
        <v>306</v>
      </c>
      <c r="E71" t="s">
        <v>261</v>
      </c>
      <c r="F71" t="s">
        <v>1</v>
      </c>
    </row>
    <row r="72" spans="1:6" ht="12.75">
      <c r="A72" t="s">
        <v>31</v>
      </c>
      <c r="B72">
        <v>1</v>
      </c>
      <c r="C72" t="s">
        <v>302</v>
      </c>
      <c r="D72" t="s">
        <v>289</v>
      </c>
      <c r="E72" t="s">
        <v>261</v>
      </c>
      <c r="F72" t="s">
        <v>1</v>
      </c>
    </row>
    <row r="73" spans="1:6" ht="12.75">
      <c r="A73" t="s">
        <v>31</v>
      </c>
      <c r="B73">
        <v>1</v>
      </c>
      <c r="C73" t="s">
        <v>307</v>
      </c>
      <c r="E73" t="s">
        <v>308</v>
      </c>
      <c r="F73" t="s">
        <v>1</v>
      </c>
    </row>
    <row r="74" ht="12.75">
      <c r="B74" s="4">
        <f>SUM(B4:B73)</f>
        <v>83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
  September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5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>
        <v>1</v>
      </c>
      <c r="E5" s="36">
        <f aca="true" t="shared" si="0" ref="E5:E11">SUM(C5:D5)</f>
        <v>5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151.36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6854.09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3822.88</v>
      </c>
      <c r="L9" t="s">
        <v>91</v>
      </c>
    </row>
    <row r="10" spans="1:12" ht="12.75">
      <c r="A10" s="21" t="s">
        <v>75</v>
      </c>
      <c r="B10" t="s">
        <v>76</v>
      </c>
      <c r="C10" s="41">
        <v>2</v>
      </c>
      <c r="D10" s="42">
        <v>1</v>
      </c>
      <c r="E10" s="36">
        <f t="shared" si="0"/>
        <v>3</v>
      </c>
      <c r="F10" s="36">
        <v>3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1845.4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>
        <v>2</v>
      </c>
      <c r="E13" s="36">
        <f aca="true" t="shared" si="1" ref="E13:E21">SUM(C13:D13)</f>
        <v>7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842.51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3</v>
      </c>
      <c r="E15" s="36">
        <f t="shared" si="1"/>
        <v>11</v>
      </c>
      <c r="F15" s="36">
        <v>11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574.22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5</v>
      </c>
      <c r="E16" s="36">
        <f t="shared" si="1"/>
        <v>12</v>
      </c>
      <c r="F16" s="36">
        <v>12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5694.92</v>
      </c>
      <c r="L16" t="s">
        <v>91</v>
      </c>
    </row>
    <row r="17" spans="1:12" ht="12.75">
      <c r="A17" s="21" t="s">
        <v>17</v>
      </c>
      <c r="B17" t="s">
        <v>18</v>
      </c>
      <c r="C17" s="41">
        <v>28</v>
      </c>
      <c r="D17" s="42">
        <v>19</v>
      </c>
      <c r="E17" s="36">
        <f t="shared" si="1"/>
        <v>47</v>
      </c>
      <c r="F17" s="36">
        <v>49</v>
      </c>
      <c r="G17" s="36">
        <f>SUM(E17+E18-F17)</f>
        <v>-2</v>
      </c>
      <c r="H17" t="s">
        <v>58</v>
      </c>
      <c r="I17" s="21" t="s">
        <v>149</v>
      </c>
      <c r="J17" s="1" t="s">
        <v>37</v>
      </c>
      <c r="K17" s="27">
        <v>27944.84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1</v>
      </c>
      <c r="E23" s="36">
        <f>SUM(C23:D23)</f>
        <v>5</v>
      </c>
      <c r="F23" s="36">
        <v>6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5073.27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11</v>
      </c>
      <c r="D28" s="42">
        <v>5</v>
      </c>
      <c r="E28" s="36">
        <f aca="true" t="shared" si="3" ref="E28:E33">SUM(C28:D28)</f>
        <v>16</v>
      </c>
      <c r="F28" s="36">
        <v>28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10433.33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13316.73</v>
      </c>
      <c r="L29" t="s">
        <v>91</v>
      </c>
    </row>
    <row r="30" spans="1:12" ht="12.75">
      <c r="A30" s="21" t="s">
        <v>21</v>
      </c>
      <c r="B30" t="s">
        <v>240</v>
      </c>
      <c r="C30" s="41">
        <v>5</v>
      </c>
      <c r="D30" s="42">
        <v>5</v>
      </c>
      <c r="E30" s="36">
        <f t="shared" si="3"/>
        <v>10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/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1188.98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2821.46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227.38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2</v>
      </c>
      <c r="D38" s="42">
        <v>7</v>
      </c>
      <c r="E38" s="36">
        <f aca="true" t="shared" si="4" ref="E38:E45">SUM(C38:D38)</f>
        <v>9</v>
      </c>
      <c r="F38" s="36">
        <v>9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17521.72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10569.4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2</v>
      </c>
      <c r="E40" s="36">
        <f t="shared" si="4"/>
        <v>7</v>
      </c>
      <c r="F40" s="36">
        <v>9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27535.65</v>
      </c>
      <c r="L40" t="s">
        <v>91</v>
      </c>
    </row>
    <row r="41" spans="1:12" ht="12.75">
      <c r="A41" s="21" t="s">
        <v>22</v>
      </c>
      <c r="B41" t="s">
        <v>26</v>
      </c>
      <c r="C41" s="41">
        <v>18</v>
      </c>
      <c r="D41" s="42">
        <v>6</v>
      </c>
      <c r="E41" s="36">
        <f t="shared" si="4"/>
        <v>24</v>
      </c>
      <c r="F41" s="36">
        <v>30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133660.71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3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30318.95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>
        <v>2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>
        <v>1248.72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3</v>
      </c>
      <c r="E45" s="36">
        <f t="shared" si="4"/>
        <v>4</v>
      </c>
      <c r="F45" s="36">
        <v>4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11250.54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>
        <v>1</v>
      </c>
      <c r="E47" s="36">
        <f aca="true" t="shared" si="5" ref="E47:E55">SUM(C47:D47)</f>
        <v>4</v>
      </c>
      <c r="F47" s="36">
        <v>19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490.6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>
        <v>1</v>
      </c>
      <c r="E49" s="36">
        <f t="shared" si="5"/>
        <v>2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26891.12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>
        <v>1</v>
      </c>
      <c r="E51" s="36">
        <f t="shared" si="5"/>
        <v>2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>
        <v>7618.72</v>
      </c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>
        <v>1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1336.93</v>
      </c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2</v>
      </c>
      <c r="E55" s="36">
        <f t="shared" si="5"/>
        <v>7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750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>
        <v>1</v>
      </c>
      <c r="D57" s="42"/>
      <c r="E57" s="36">
        <f>SUM(C57:D57)</f>
        <v>1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894.7</v>
      </c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122</v>
      </c>
      <c r="D61" s="76">
        <f>SUM(D4:D58)</f>
        <v>73</v>
      </c>
      <c r="E61" s="76">
        <f>SUM(E4:E59)</f>
        <v>195</v>
      </c>
      <c r="F61" s="76">
        <f>SUM(F4:F59)</f>
        <v>201</v>
      </c>
      <c r="G61" s="76">
        <f>SUM(G57+G47+G45+G44+G43+G41+G40+G39+G38+G28+G23+G21+G17+G16+G15+G10+G8+G7+G4)</f>
        <v>-6</v>
      </c>
      <c r="H61"/>
      <c r="J61" s="32" t="s">
        <v>173</v>
      </c>
      <c r="K61" s="18">
        <f>SUM(K4:K60)</f>
        <v>351738.0999999999</v>
      </c>
      <c r="L61" t="s">
        <v>91</v>
      </c>
    </row>
    <row r="62" spans="1:10" ht="12.75">
      <c r="A62" s="81">
        <v>39356</v>
      </c>
      <c r="B62" s="77" t="s">
        <v>174</v>
      </c>
      <c r="D62" s="1"/>
      <c r="E62" s="1"/>
      <c r="H62"/>
      <c r="J62" s="1"/>
    </row>
    <row r="63" spans="1:11" ht="12.75">
      <c r="A63" s="121">
        <v>39366</v>
      </c>
      <c r="B63" s="78" t="s">
        <v>554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20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96</v>
      </c>
      <c r="H64"/>
      <c r="I64" s="17"/>
      <c r="J64" s="11" t="s">
        <v>61</v>
      </c>
      <c r="K64" s="39">
        <f>SUM(K7+K10+K13+K14+K15+K16+K17+K18+K20+K21+K44+K47+K54+K55)</f>
        <v>40879.5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10</v>
      </c>
      <c r="H65"/>
      <c r="I65" s="17"/>
      <c r="J65" s="11" t="s">
        <v>62</v>
      </c>
      <c r="K65" s="39">
        <f>SUM(K4+K5+K23+K24+K25+K26)</f>
        <v>5073.27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305785.32999999996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195</v>
      </c>
      <c r="H67"/>
      <c r="I67" s="18"/>
      <c r="J67" s="11" t="s">
        <v>66</v>
      </c>
      <c r="K67" s="18">
        <f>SUM(K64:K66)</f>
        <v>351738.1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- September 2007</oddHeader>
    <oddFooter>&amp;R&amp;8&amp;UDiese Aufstellung finden Sie auch unter :            
JugTransfer / Jug4000&amp;U / HzE Statistik / HzE Statistik 2007 / HzE Statistik 0907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8515625" style="1" bestFit="1" customWidth="1"/>
    <col min="3" max="3" width="62.00390625" style="0" customWidth="1"/>
    <col min="4" max="4" width="42.00390625" style="0" bestFit="1" customWidth="1"/>
    <col min="5" max="5" width="12.140625" style="0" customWidth="1"/>
    <col min="6" max="6" width="13.57421875" style="0" customWidth="1"/>
  </cols>
  <sheetData>
    <row r="1" spans="1:6" ht="12.75">
      <c r="A1" s="4" t="s">
        <v>115</v>
      </c>
      <c r="B1" s="4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4" t="s">
        <v>116</v>
      </c>
      <c r="B2" s="4" t="s">
        <v>0</v>
      </c>
      <c r="F2" s="3" t="s">
        <v>129</v>
      </c>
    </row>
    <row r="3" ht="4.5" customHeight="1"/>
    <row r="4" spans="1:6" ht="15.75" customHeight="1">
      <c r="A4" s="1" t="s">
        <v>7</v>
      </c>
      <c r="B4" s="1">
        <v>1</v>
      </c>
      <c r="C4" t="s">
        <v>309</v>
      </c>
      <c r="D4" t="s">
        <v>310</v>
      </c>
      <c r="E4" t="s">
        <v>263</v>
      </c>
      <c r="F4" t="s">
        <v>311</v>
      </c>
    </row>
    <row r="5" spans="1:6" ht="12.75">
      <c r="A5" s="1" t="s">
        <v>7</v>
      </c>
      <c r="B5" s="1">
        <v>2</v>
      </c>
      <c r="C5" t="s">
        <v>309</v>
      </c>
      <c r="D5" t="s">
        <v>310</v>
      </c>
      <c r="E5" t="s">
        <v>261</v>
      </c>
      <c r="F5" t="s">
        <v>311</v>
      </c>
    </row>
    <row r="6" spans="1:6" ht="13.5" customHeight="1">
      <c r="A6" s="1" t="s">
        <v>7</v>
      </c>
      <c r="B6" s="1">
        <v>1</v>
      </c>
      <c r="C6" t="s">
        <v>309</v>
      </c>
      <c r="D6" t="s">
        <v>310</v>
      </c>
      <c r="E6" t="s">
        <v>263</v>
      </c>
      <c r="F6" t="s">
        <v>352</v>
      </c>
    </row>
    <row r="7" spans="1:6" ht="12.75">
      <c r="A7" s="1" t="s">
        <v>7</v>
      </c>
      <c r="B7" s="1">
        <v>1</v>
      </c>
      <c r="C7" t="s">
        <v>353</v>
      </c>
      <c r="D7" t="s">
        <v>310</v>
      </c>
      <c r="E7" t="s">
        <v>263</v>
      </c>
      <c r="F7" t="s">
        <v>352</v>
      </c>
    </row>
    <row r="8" spans="1:6" ht="12.75">
      <c r="A8" s="1" t="s">
        <v>8</v>
      </c>
      <c r="B8" s="1">
        <v>1</v>
      </c>
      <c r="C8" t="s">
        <v>9</v>
      </c>
      <c r="D8" t="s">
        <v>354</v>
      </c>
      <c r="E8" t="s">
        <v>263</v>
      </c>
      <c r="F8" t="s">
        <v>352</v>
      </c>
    </row>
    <row r="9" spans="1:6" ht="12.75">
      <c r="A9" s="1" t="s">
        <v>10</v>
      </c>
      <c r="B9" s="1">
        <v>1</v>
      </c>
      <c r="C9" t="s">
        <v>312</v>
      </c>
      <c r="D9" t="s">
        <v>313</v>
      </c>
      <c r="E9" t="s">
        <v>261</v>
      </c>
      <c r="F9" t="s">
        <v>311</v>
      </c>
    </row>
    <row r="10" spans="1:6" ht="12.75">
      <c r="A10" s="1" t="s">
        <v>10</v>
      </c>
      <c r="B10" s="1">
        <v>1</v>
      </c>
      <c r="C10" t="s">
        <v>355</v>
      </c>
      <c r="D10" t="s">
        <v>356</v>
      </c>
      <c r="E10" t="s">
        <v>263</v>
      </c>
      <c r="F10" t="s">
        <v>352</v>
      </c>
    </row>
    <row r="11" spans="1:6" ht="12.75">
      <c r="A11" s="1" t="s">
        <v>75</v>
      </c>
      <c r="B11" s="1">
        <v>1</v>
      </c>
      <c r="C11" t="s">
        <v>259</v>
      </c>
      <c r="D11" t="s">
        <v>357</v>
      </c>
      <c r="E11" t="s">
        <v>263</v>
      </c>
      <c r="F11" t="s">
        <v>352</v>
      </c>
    </row>
    <row r="12" spans="1:6" ht="12.75">
      <c r="A12" s="1" t="s">
        <v>75</v>
      </c>
      <c r="B12" s="1">
        <v>1</v>
      </c>
      <c r="C12" t="s">
        <v>259</v>
      </c>
      <c r="D12" t="s">
        <v>319</v>
      </c>
      <c r="E12" t="s">
        <v>298</v>
      </c>
      <c r="F12" t="s">
        <v>352</v>
      </c>
    </row>
    <row r="13" spans="1:6" ht="12.75">
      <c r="A13" s="1" t="s">
        <v>75</v>
      </c>
      <c r="B13" s="1">
        <v>1</v>
      </c>
      <c r="C13" t="s">
        <v>259</v>
      </c>
      <c r="D13" t="s">
        <v>260</v>
      </c>
      <c r="E13" t="s">
        <v>298</v>
      </c>
      <c r="F13" t="s">
        <v>352</v>
      </c>
    </row>
    <row r="14" spans="1:6" ht="12.75">
      <c r="A14" s="1" t="s">
        <v>11</v>
      </c>
      <c r="B14" s="1">
        <v>1</v>
      </c>
      <c r="C14" t="s">
        <v>12</v>
      </c>
      <c r="D14" t="s">
        <v>314</v>
      </c>
      <c r="E14" t="s">
        <v>263</v>
      </c>
      <c r="F14" t="s">
        <v>311</v>
      </c>
    </row>
    <row r="15" spans="1:6" ht="12.75">
      <c r="A15" s="1" t="s">
        <v>11</v>
      </c>
      <c r="B15" s="1">
        <v>1</v>
      </c>
      <c r="C15" t="s">
        <v>12</v>
      </c>
      <c r="D15" t="s">
        <v>315</v>
      </c>
      <c r="E15" t="s">
        <v>261</v>
      </c>
      <c r="F15" t="s">
        <v>311</v>
      </c>
    </row>
    <row r="16" spans="1:6" ht="12.75">
      <c r="A16" s="1" t="s">
        <v>11</v>
      </c>
      <c r="B16" s="1">
        <v>1</v>
      </c>
      <c r="C16" t="s">
        <v>12</v>
      </c>
      <c r="D16" t="s">
        <v>316</v>
      </c>
      <c r="E16" t="s">
        <v>308</v>
      </c>
      <c r="F16" t="s">
        <v>311</v>
      </c>
    </row>
    <row r="17" spans="1:6" ht="12.75">
      <c r="A17" s="1" t="s">
        <v>11</v>
      </c>
      <c r="B17" s="1">
        <v>1</v>
      </c>
      <c r="C17" t="s">
        <v>12</v>
      </c>
      <c r="D17" t="s">
        <v>358</v>
      </c>
      <c r="E17" t="s">
        <v>282</v>
      </c>
      <c r="F17" t="s">
        <v>352</v>
      </c>
    </row>
    <row r="18" spans="1:6" ht="12.75">
      <c r="A18" s="1" t="s">
        <v>11</v>
      </c>
      <c r="B18" s="1">
        <v>1</v>
      </c>
      <c r="C18" t="s">
        <v>12</v>
      </c>
      <c r="D18" t="s">
        <v>359</v>
      </c>
      <c r="E18" t="s">
        <v>263</v>
      </c>
      <c r="F18" t="s">
        <v>352</v>
      </c>
    </row>
    <row r="19" spans="1:6" ht="12.75">
      <c r="A19" s="1" t="s">
        <v>11</v>
      </c>
      <c r="B19" s="1">
        <v>1</v>
      </c>
      <c r="C19" t="s">
        <v>12</v>
      </c>
      <c r="D19" t="s">
        <v>360</v>
      </c>
      <c r="E19" t="s">
        <v>261</v>
      </c>
      <c r="F19" t="s">
        <v>352</v>
      </c>
    </row>
    <row r="20" spans="1:6" ht="12.75">
      <c r="A20" s="1" t="s">
        <v>11</v>
      </c>
      <c r="B20" s="1">
        <v>1</v>
      </c>
      <c r="C20" t="s">
        <v>12</v>
      </c>
      <c r="D20" t="s">
        <v>361</v>
      </c>
      <c r="E20" t="s">
        <v>287</v>
      </c>
      <c r="F20" t="s">
        <v>352</v>
      </c>
    </row>
    <row r="21" spans="1:6" ht="12.75">
      <c r="A21" s="1" t="s">
        <v>13</v>
      </c>
      <c r="B21" s="1">
        <v>2</v>
      </c>
      <c r="C21" t="s">
        <v>14</v>
      </c>
      <c r="D21" t="s">
        <v>362</v>
      </c>
      <c r="E21" t="s">
        <v>263</v>
      </c>
      <c r="F21" t="s">
        <v>352</v>
      </c>
    </row>
    <row r="22" spans="1:6" ht="12.75">
      <c r="A22" s="1" t="s">
        <v>13</v>
      </c>
      <c r="B22" s="1">
        <v>2</v>
      </c>
      <c r="C22" t="s">
        <v>14</v>
      </c>
      <c r="D22" t="s">
        <v>363</v>
      </c>
      <c r="E22" t="s">
        <v>263</v>
      </c>
      <c r="F22" t="s">
        <v>352</v>
      </c>
    </row>
    <row r="23" spans="1:6" ht="12.75">
      <c r="A23" s="1" t="s">
        <v>13</v>
      </c>
      <c r="B23" s="1">
        <v>6</v>
      </c>
      <c r="C23" t="s">
        <v>14</v>
      </c>
      <c r="D23" t="s">
        <v>319</v>
      </c>
      <c r="E23" t="s">
        <v>261</v>
      </c>
      <c r="F23" t="s">
        <v>352</v>
      </c>
    </row>
    <row r="24" spans="1:6" ht="12.75">
      <c r="A24" s="1" t="s">
        <v>13</v>
      </c>
      <c r="B24" s="1">
        <v>1</v>
      </c>
      <c r="C24" t="s">
        <v>14</v>
      </c>
      <c r="D24" t="s">
        <v>319</v>
      </c>
      <c r="E24" t="s">
        <v>298</v>
      </c>
      <c r="F24" t="s">
        <v>352</v>
      </c>
    </row>
    <row r="25" spans="1:6" ht="12.75">
      <c r="A25" s="1" t="s">
        <v>15</v>
      </c>
      <c r="B25" s="1">
        <v>4</v>
      </c>
      <c r="C25" t="s">
        <v>16</v>
      </c>
      <c r="D25" t="s">
        <v>274</v>
      </c>
      <c r="E25" t="s">
        <v>261</v>
      </c>
      <c r="F25" t="s">
        <v>311</v>
      </c>
    </row>
    <row r="26" spans="1:6" ht="12.75">
      <c r="A26" s="1" t="s">
        <v>15</v>
      </c>
      <c r="B26" s="1">
        <v>1</v>
      </c>
      <c r="C26" t="s">
        <v>16</v>
      </c>
      <c r="D26" t="s">
        <v>317</v>
      </c>
      <c r="E26" t="s">
        <v>261</v>
      </c>
      <c r="F26" t="s">
        <v>311</v>
      </c>
    </row>
    <row r="27" spans="1:6" ht="12.75">
      <c r="A27" s="1" t="s">
        <v>15</v>
      </c>
      <c r="B27" s="1">
        <v>1</v>
      </c>
      <c r="C27" t="s">
        <v>16</v>
      </c>
      <c r="D27" t="s">
        <v>364</v>
      </c>
      <c r="E27" t="s">
        <v>263</v>
      </c>
      <c r="F27" t="s">
        <v>352</v>
      </c>
    </row>
    <row r="28" spans="1:6" ht="12.75">
      <c r="A28" s="1" t="s">
        <v>15</v>
      </c>
      <c r="B28" s="1">
        <v>6</v>
      </c>
      <c r="C28" t="s">
        <v>16</v>
      </c>
      <c r="D28" t="s">
        <v>319</v>
      </c>
      <c r="E28" t="s">
        <v>298</v>
      </c>
      <c r="F28" t="s">
        <v>352</v>
      </c>
    </row>
    <row r="29" spans="1:6" ht="12.75">
      <c r="A29" s="1" t="s">
        <v>17</v>
      </c>
      <c r="B29" s="1">
        <v>1</v>
      </c>
      <c r="C29" t="s">
        <v>18</v>
      </c>
      <c r="D29" t="s">
        <v>318</v>
      </c>
      <c r="E29" t="s">
        <v>263</v>
      </c>
      <c r="F29" t="s">
        <v>311</v>
      </c>
    </row>
    <row r="30" spans="1:6" ht="12.75">
      <c r="A30" s="1" t="s">
        <v>17</v>
      </c>
      <c r="B30" s="1">
        <v>6</v>
      </c>
      <c r="C30" t="s">
        <v>18</v>
      </c>
      <c r="D30" t="s">
        <v>274</v>
      </c>
      <c r="E30" t="s">
        <v>263</v>
      </c>
      <c r="F30" t="s">
        <v>311</v>
      </c>
    </row>
    <row r="31" spans="1:6" ht="12.75">
      <c r="A31" s="1" t="s">
        <v>17</v>
      </c>
      <c r="B31" s="1">
        <v>11</v>
      </c>
      <c r="C31" t="s">
        <v>18</v>
      </c>
      <c r="D31" t="s">
        <v>274</v>
      </c>
      <c r="E31" t="s">
        <v>261</v>
      </c>
      <c r="F31" t="s">
        <v>311</v>
      </c>
    </row>
    <row r="32" spans="1:6" ht="12.75">
      <c r="A32" s="1" t="s">
        <v>17</v>
      </c>
      <c r="B32" s="1">
        <v>1</v>
      </c>
      <c r="C32" t="s">
        <v>18</v>
      </c>
      <c r="D32" t="s">
        <v>319</v>
      </c>
      <c r="E32" t="s">
        <v>261</v>
      </c>
      <c r="F32" t="s">
        <v>311</v>
      </c>
    </row>
    <row r="33" spans="1:6" ht="12.75">
      <c r="A33" s="1" t="s">
        <v>17</v>
      </c>
      <c r="B33" s="1">
        <v>8</v>
      </c>
      <c r="C33" t="s">
        <v>18</v>
      </c>
      <c r="D33" t="s">
        <v>274</v>
      </c>
      <c r="E33" t="s">
        <v>298</v>
      </c>
      <c r="F33" t="s">
        <v>311</v>
      </c>
    </row>
    <row r="34" spans="1:6" ht="12.75">
      <c r="A34" s="1" t="s">
        <v>17</v>
      </c>
      <c r="B34" s="1">
        <v>1</v>
      </c>
      <c r="C34" t="s">
        <v>18</v>
      </c>
      <c r="D34" t="s">
        <v>274</v>
      </c>
      <c r="E34" t="s">
        <v>263</v>
      </c>
      <c r="F34" t="s">
        <v>352</v>
      </c>
    </row>
    <row r="35" spans="1:6" ht="12.75">
      <c r="A35" s="1" t="s">
        <v>17</v>
      </c>
      <c r="B35" s="1">
        <v>1</v>
      </c>
      <c r="C35" t="s">
        <v>18</v>
      </c>
      <c r="D35" t="s">
        <v>270</v>
      </c>
      <c r="E35" t="s">
        <v>263</v>
      </c>
      <c r="F35" t="s">
        <v>352</v>
      </c>
    </row>
    <row r="36" spans="1:6" ht="12.75">
      <c r="A36" s="1" t="s">
        <v>17</v>
      </c>
      <c r="B36" s="1">
        <v>1</v>
      </c>
      <c r="C36" t="s">
        <v>18</v>
      </c>
      <c r="D36" t="s">
        <v>365</v>
      </c>
      <c r="E36" t="s">
        <v>263</v>
      </c>
      <c r="F36" t="s">
        <v>352</v>
      </c>
    </row>
    <row r="37" spans="1:6" ht="12.75">
      <c r="A37" s="1" t="s">
        <v>17</v>
      </c>
      <c r="B37" s="1">
        <v>1</v>
      </c>
      <c r="C37" t="s">
        <v>18</v>
      </c>
      <c r="D37" t="s">
        <v>366</v>
      </c>
      <c r="E37" t="s">
        <v>263</v>
      </c>
      <c r="F37" t="s">
        <v>352</v>
      </c>
    </row>
    <row r="38" spans="1:6" ht="12.75">
      <c r="A38" s="1" t="s">
        <v>17</v>
      </c>
      <c r="B38" s="1">
        <v>1</v>
      </c>
      <c r="C38" t="s">
        <v>18</v>
      </c>
      <c r="D38" t="s">
        <v>319</v>
      </c>
      <c r="E38" t="s">
        <v>263</v>
      </c>
      <c r="F38" t="s">
        <v>352</v>
      </c>
    </row>
    <row r="39" spans="1:6" ht="12.75">
      <c r="A39" s="1" t="s">
        <v>17</v>
      </c>
      <c r="B39" s="1">
        <v>1</v>
      </c>
      <c r="C39" t="s">
        <v>18</v>
      </c>
      <c r="D39" t="s">
        <v>354</v>
      </c>
      <c r="E39" t="s">
        <v>263</v>
      </c>
      <c r="F39" t="s">
        <v>352</v>
      </c>
    </row>
    <row r="40" spans="1:6" ht="12.75">
      <c r="A40" s="1" t="s">
        <v>17</v>
      </c>
      <c r="B40" s="1">
        <v>1</v>
      </c>
      <c r="C40" t="s">
        <v>18</v>
      </c>
      <c r="D40" t="s">
        <v>274</v>
      </c>
      <c r="E40" t="s">
        <v>261</v>
      </c>
      <c r="F40" t="s">
        <v>352</v>
      </c>
    </row>
    <row r="41" spans="1:6" ht="12.75">
      <c r="A41" s="1" t="s">
        <v>17</v>
      </c>
      <c r="B41" s="1">
        <v>2</v>
      </c>
      <c r="C41" t="s">
        <v>18</v>
      </c>
      <c r="D41" t="s">
        <v>366</v>
      </c>
      <c r="E41" t="s">
        <v>261</v>
      </c>
      <c r="F41" t="s">
        <v>352</v>
      </c>
    </row>
    <row r="42" spans="1:6" ht="12.75">
      <c r="A42" s="1" t="s">
        <v>17</v>
      </c>
      <c r="B42" s="1">
        <v>3</v>
      </c>
      <c r="C42" t="s">
        <v>18</v>
      </c>
      <c r="D42" t="s">
        <v>319</v>
      </c>
      <c r="E42" t="s">
        <v>261</v>
      </c>
      <c r="F42" t="s">
        <v>352</v>
      </c>
    </row>
    <row r="43" spans="1:6" ht="12.75">
      <c r="A43" s="1" t="s">
        <v>17</v>
      </c>
      <c r="B43" s="1">
        <v>3</v>
      </c>
      <c r="C43" t="s">
        <v>18</v>
      </c>
      <c r="D43" t="s">
        <v>354</v>
      </c>
      <c r="E43" t="s">
        <v>261</v>
      </c>
      <c r="F43" t="s">
        <v>352</v>
      </c>
    </row>
    <row r="44" spans="1:6" ht="12.75">
      <c r="A44" s="1" t="s">
        <v>17</v>
      </c>
      <c r="B44" s="1">
        <v>5</v>
      </c>
      <c r="C44" t="s">
        <v>18</v>
      </c>
      <c r="D44" t="s">
        <v>319</v>
      </c>
      <c r="E44" t="s">
        <v>298</v>
      </c>
      <c r="F44" t="s">
        <v>352</v>
      </c>
    </row>
    <row r="45" spans="1:6" ht="12.75">
      <c r="A45" s="1" t="s">
        <v>19</v>
      </c>
      <c r="B45" s="1">
        <v>1</v>
      </c>
      <c r="C45" t="s">
        <v>20</v>
      </c>
      <c r="D45" t="s">
        <v>278</v>
      </c>
      <c r="E45" t="s">
        <v>263</v>
      </c>
      <c r="F45" t="s">
        <v>311</v>
      </c>
    </row>
    <row r="46" spans="1:6" ht="12.75">
      <c r="A46" s="1" t="s">
        <v>19</v>
      </c>
      <c r="B46" s="1">
        <v>1</v>
      </c>
      <c r="C46" t="s">
        <v>20</v>
      </c>
      <c r="D46" t="s">
        <v>320</v>
      </c>
      <c r="E46" t="s">
        <v>261</v>
      </c>
      <c r="F46" t="s">
        <v>311</v>
      </c>
    </row>
    <row r="47" spans="1:6" ht="12.75">
      <c r="A47" s="1" t="s">
        <v>19</v>
      </c>
      <c r="B47" s="1">
        <v>1</v>
      </c>
      <c r="C47" t="s">
        <v>20</v>
      </c>
      <c r="D47" t="s">
        <v>278</v>
      </c>
      <c r="E47" t="s">
        <v>263</v>
      </c>
      <c r="F47" t="s">
        <v>352</v>
      </c>
    </row>
    <row r="48" spans="1:6" ht="12.75">
      <c r="A48" s="1" t="s">
        <v>19</v>
      </c>
      <c r="B48" s="1">
        <v>1</v>
      </c>
      <c r="C48" t="s">
        <v>20</v>
      </c>
      <c r="D48" t="s">
        <v>320</v>
      </c>
      <c r="E48" t="s">
        <v>261</v>
      </c>
      <c r="F48" t="s">
        <v>352</v>
      </c>
    </row>
    <row r="49" spans="1:6" ht="12.75">
      <c r="A49" s="1" t="s">
        <v>21</v>
      </c>
      <c r="B49" s="1">
        <v>1</v>
      </c>
      <c r="C49" t="s">
        <v>321</v>
      </c>
      <c r="D49" t="s">
        <v>323</v>
      </c>
      <c r="E49" t="s">
        <v>263</v>
      </c>
      <c r="F49" t="s">
        <v>311</v>
      </c>
    </row>
    <row r="50" spans="1:6" ht="12.75">
      <c r="A50" s="1" t="s">
        <v>21</v>
      </c>
      <c r="B50" s="1">
        <v>1</v>
      </c>
      <c r="C50" t="s">
        <v>322</v>
      </c>
      <c r="D50" t="s">
        <v>323</v>
      </c>
      <c r="E50" t="s">
        <v>263</v>
      </c>
      <c r="F50" t="s">
        <v>311</v>
      </c>
    </row>
    <row r="51" spans="1:6" ht="12.75">
      <c r="A51" s="1" t="s">
        <v>21</v>
      </c>
      <c r="B51" s="1">
        <v>1</v>
      </c>
      <c r="C51" t="s">
        <v>281</v>
      </c>
      <c r="D51" t="s">
        <v>323</v>
      </c>
      <c r="E51" t="s">
        <v>263</v>
      </c>
      <c r="F51" t="s">
        <v>311</v>
      </c>
    </row>
    <row r="52" spans="1:6" ht="12.75">
      <c r="A52" s="1" t="s">
        <v>21</v>
      </c>
      <c r="B52" s="1">
        <v>2</v>
      </c>
      <c r="C52" t="s">
        <v>281</v>
      </c>
      <c r="D52" t="s">
        <v>323</v>
      </c>
      <c r="E52" t="s">
        <v>263</v>
      </c>
      <c r="F52" t="s">
        <v>311</v>
      </c>
    </row>
    <row r="53" spans="1:6" ht="12.75">
      <c r="A53" s="1" t="s">
        <v>21</v>
      </c>
      <c r="B53" s="1">
        <v>3</v>
      </c>
      <c r="C53" t="s">
        <v>281</v>
      </c>
      <c r="D53" t="s">
        <v>323</v>
      </c>
      <c r="E53" t="s">
        <v>261</v>
      </c>
      <c r="F53" t="s">
        <v>311</v>
      </c>
    </row>
    <row r="54" spans="1:6" ht="12.75">
      <c r="A54" s="1" t="s">
        <v>21</v>
      </c>
      <c r="B54" s="1">
        <v>1</v>
      </c>
      <c r="C54" t="s">
        <v>281</v>
      </c>
      <c r="D54" t="s">
        <v>323</v>
      </c>
      <c r="E54" t="s">
        <v>261</v>
      </c>
      <c r="F54" t="s">
        <v>311</v>
      </c>
    </row>
    <row r="55" spans="1:6" ht="12.75">
      <c r="A55" s="1" t="s">
        <v>21</v>
      </c>
      <c r="B55" s="1">
        <v>1</v>
      </c>
      <c r="C55" t="s">
        <v>281</v>
      </c>
      <c r="D55" t="s">
        <v>323</v>
      </c>
      <c r="E55" t="s">
        <v>282</v>
      </c>
      <c r="F55" t="s">
        <v>352</v>
      </c>
    </row>
    <row r="56" spans="1:6" ht="12.75">
      <c r="A56" s="1" t="s">
        <v>21</v>
      </c>
      <c r="B56" s="1">
        <v>1</v>
      </c>
      <c r="C56" t="s">
        <v>281</v>
      </c>
      <c r="D56" t="s">
        <v>323</v>
      </c>
      <c r="E56" t="s">
        <v>263</v>
      </c>
      <c r="F56" t="s">
        <v>352</v>
      </c>
    </row>
    <row r="57" spans="1:6" ht="12.75">
      <c r="A57" s="1" t="s">
        <v>21</v>
      </c>
      <c r="B57" s="1">
        <v>1</v>
      </c>
      <c r="C57" t="s">
        <v>281</v>
      </c>
      <c r="D57" t="s">
        <v>323</v>
      </c>
      <c r="E57" t="s">
        <v>261</v>
      </c>
      <c r="F57" t="s">
        <v>352</v>
      </c>
    </row>
    <row r="58" spans="1:6" ht="12.75">
      <c r="A58" s="1" t="s">
        <v>21</v>
      </c>
      <c r="B58" s="1">
        <v>1</v>
      </c>
      <c r="C58" t="s">
        <v>281</v>
      </c>
      <c r="D58" t="s">
        <v>323</v>
      </c>
      <c r="E58" t="s">
        <v>261</v>
      </c>
      <c r="F58" t="s">
        <v>352</v>
      </c>
    </row>
    <row r="59" spans="1:6" ht="12.75">
      <c r="A59" s="1" t="s">
        <v>21</v>
      </c>
      <c r="B59" s="1">
        <v>5</v>
      </c>
      <c r="C59" t="s">
        <v>281</v>
      </c>
      <c r="D59" t="s">
        <v>323</v>
      </c>
      <c r="F59" t="s">
        <v>386</v>
      </c>
    </row>
    <row r="60" spans="1:6" ht="12.75">
      <c r="A60" s="1" t="s">
        <v>21</v>
      </c>
      <c r="B60" s="1">
        <v>2</v>
      </c>
      <c r="C60" t="s">
        <v>283</v>
      </c>
      <c r="D60" t="s">
        <v>323</v>
      </c>
      <c r="E60" t="s">
        <v>263</v>
      </c>
      <c r="F60" t="s">
        <v>311</v>
      </c>
    </row>
    <row r="61" spans="1:6" ht="12.75">
      <c r="A61" s="1" t="s">
        <v>21</v>
      </c>
      <c r="B61" s="1">
        <v>1</v>
      </c>
      <c r="C61" t="s">
        <v>283</v>
      </c>
      <c r="D61" t="s">
        <v>323</v>
      </c>
      <c r="E61" t="s">
        <v>261</v>
      </c>
      <c r="F61" t="s">
        <v>311</v>
      </c>
    </row>
    <row r="62" spans="1:6" ht="12.75">
      <c r="A62" s="1" t="s">
        <v>21</v>
      </c>
      <c r="B62" s="1">
        <v>1</v>
      </c>
      <c r="C62" t="s">
        <v>283</v>
      </c>
      <c r="D62" t="s">
        <v>323</v>
      </c>
      <c r="E62" t="s">
        <v>261</v>
      </c>
      <c r="F62" t="s">
        <v>311</v>
      </c>
    </row>
    <row r="63" spans="1:6" ht="12.75">
      <c r="A63" s="1" t="s">
        <v>21</v>
      </c>
      <c r="B63" s="1">
        <v>1</v>
      </c>
      <c r="C63" t="s">
        <v>283</v>
      </c>
      <c r="D63" t="s">
        <v>323</v>
      </c>
      <c r="E63" t="s">
        <v>261</v>
      </c>
      <c r="F63" t="s">
        <v>311</v>
      </c>
    </row>
    <row r="64" spans="1:6" ht="12.75">
      <c r="A64" s="1" t="s">
        <v>21</v>
      </c>
      <c r="B64" s="1">
        <v>4</v>
      </c>
      <c r="C64" t="s">
        <v>283</v>
      </c>
      <c r="D64" t="s">
        <v>323</v>
      </c>
      <c r="E64" t="s">
        <v>261</v>
      </c>
      <c r="F64" t="s">
        <v>352</v>
      </c>
    </row>
    <row r="65" spans="1:6" ht="12.75">
      <c r="A65" s="1" t="s">
        <v>21</v>
      </c>
      <c r="B65" s="1">
        <v>1</v>
      </c>
      <c r="C65" t="s">
        <v>283</v>
      </c>
      <c r="D65" t="s">
        <v>323</v>
      </c>
      <c r="F65" t="s">
        <v>386</v>
      </c>
    </row>
    <row r="66" spans="1:6" ht="12.75">
      <c r="A66" s="1" t="s">
        <v>22</v>
      </c>
      <c r="B66" s="1">
        <v>1</v>
      </c>
      <c r="C66" t="s">
        <v>324</v>
      </c>
      <c r="D66" t="s">
        <v>325</v>
      </c>
      <c r="E66" t="s">
        <v>263</v>
      </c>
      <c r="F66" t="s">
        <v>311</v>
      </c>
    </row>
    <row r="67" spans="1:6" ht="12.75">
      <c r="A67" s="1" t="s">
        <v>22</v>
      </c>
      <c r="B67" s="1">
        <v>1</v>
      </c>
      <c r="C67" t="s">
        <v>324</v>
      </c>
      <c r="D67" t="s">
        <v>326</v>
      </c>
      <c r="E67" t="s">
        <v>263</v>
      </c>
      <c r="F67" t="s">
        <v>311</v>
      </c>
    </row>
    <row r="68" spans="1:6" ht="12.75">
      <c r="A68" s="1" t="s">
        <v>22</v>
      </c>
      <c r="B68" s="1">
        <v>1</v>
      </c>
      <c r="C68" t="s">
        <v>324</v>
      </c>
      <c r="D68" t="s">
        <v>327</v>
      </c>
      <c r="E68" t="s">
        <v>263</v>
      </c>
      <c r="F68" t="s">
        <v>311</v>
      </c>
    </row>
    <row r="69" spans="1:6" ht="12.75">
      <c r="A69" s="1" t="s">
        <v>22</v>
      </c>
      <c r="B69" s="1">
        <v>1</v>
      </c>
      <c r="C69" t="s">
        <v>324</v>
      </c>
      <c r="D69" t="s">
        <v>328</v>
      </c>
      <c r="E69" t="s">
        <v>261</v>
      </c>
      <c r="F69" t="s">
        <v>311</v>
      </c>
    </row>
    <row r="70" spans="1:6" ht="12.75">
      <c r="A70" s="1" t="s">
        <v>22</v>
      </c>
      <c r="B70" s="1">
        <v>1</v>
      </c>
      <c r="C70" t="s">
        <v>324</v>
      </c>
      <c r="D70" t="s">
        <v>329</v>
      </c>
      <c r="E70" t="s">
        <v>261</v>
      </c>
      <c r="F70" t="s">
        <v>311</v>
      </c>
    </row>
    <row r="71" spans="1:6" ht="12.75">
      <c r="A71" s="1" t="s">
        <v>22</v>
      </c>
      <c r="B71" s="1">
        <v>1</v>
      </c>
      <c r="C71" t="s">
        <v>324</v>
      </c>
      <c r="D71" t="s">
        <v>367</v>
      </c>
      <c r="E71" t="s">
        <v>263</v>
      </c>
      <c r="F71" t="s">
        <v>352</v>
      </c>
    </row>
    <row r="72" spans="1:6" ht="12.75">
      <c r="A72" s="1" t="s">
        <v>22</v>
      </c>
      <c r="B72" s="1">
        <v>2</v>
      </c>
      <c r="C72" t="s">
        <v>324</v>
      </c>
      <c r="D72" t="s">
        <v>328</v>
      </c>
      <c r="E72" t="s">
        <v>261</v>
      </c>
      <c r="F72" t="s">
        <v>352</v>
      </c>
    </row>
    <row r="73" spans="1:6" ht="12.75">
      <c r="A73" s="1" t="s">
        <v>22</v>
      </c>
      <c r="B73" s="1">
        <v>1</v>
      </c>
      <c r="C73" t="s">
        <v>24</v>
      </c>
      <c r="D73" t="s">
        <v>330</v>
      </c>
      <c r="E73" t="s">
        <v>282</v>
      </c>
      <c r="F73" t="s">
        <v>311</v>
      </c>
    </row>
    <row r="74" spans="1:6" ht="12.75">
      <c r="A74" s="1" t="s">
        <v>22</v>
      </c>
      <c r="B74" s="1">
        <v>1</v>
      </c>
      <c r="C74" t="s">
        <v>25</v>
      </c>
      <c r="D74" t="s">
        <v>286</v>
      </c>
      <c r="E74" t="s">
        <v>263</v>
      </c>
      <c r="F74" t="s">
        <v>311</v>
      </c>
    </row>
    <row r="75" spans="1:6" ht="12.75">
      <c r="A75" s="1" t="s">
        <v>22</v>
      </c>
      <c r="B75" s="1">
        <v>1</v>
      </c>
      <c r="C75" t="s">
        <v>25</v>
      </c>
      <c r="D75" t="s">
        <v>368</v>
      </c>
      <c r="E75" t="s">
        <v>282</v>
      </c>
      <c r="F75" t="s">
        <v>352</v>
      </c>
    </row>
    <row r="76" spans="1:6" ht="12.75">
      <c r="A76" s="1" t="s">
        <v>22</v>
      </c>
      <c r="B76" s="1">
        <v>1</v>
      </c>
      <c r="C76" t="s">
        <v>25</v>
      </c>
      <c r="D76" t="s">
        <v>316</v>
      </c>
      <c r="E76" t="s">
        <v>263</v>
      </c>
      <c r="F76" t="s">
        <v>352</v>
      </c>
    </row>
    <row r="77" spans="1:6" ht="12.75">
      <c r="A77" s="1" t="s">
        <v>22</v>
      </c>
      <c r="B77" s="1">
        <v>1</v>
      </c>
      <c r="C77" t="s">
        <v>25</v>
      </c>
      <c r="D77" t="s">
        <v>369</v>
      </c>
      <c r="E77" t="s">
        <v>263</v>
      </c>
      <c r="F77" t="s">
        <v>352</v>
      </c>
    </row>
    <row r="78" spans="1:6" ht="12.75">
      <c r="A78" s="1" t="s">
        <v>22</v>
      </c>
      <c r="B78" s="1">
        <v>1</v>
      </c>
      <c r="C78" t="s">
        <v>25</v>
      </c>
      <c r="D78" t="s">
        <v>369</v>
      </c>
      <c r="E78" t="s">
        <v>261</v>
      </c>
      <c r="F78" t="s">
        <v>352</v>
      </c>
    </row>
    <row r="79" spans="1:6" ht="12.75">
      <c r="A79" s="1" t="s">
        <v>22</v>
      </c>
      <c r="B79" s="1">
        <v>1</v>
      </c>
      <c r="C79" t="s">
        <v>25</v>
      </c>
      <c r="D79" t="s">
        <v>370</v>
      </c>
      <c r="E79" t="s">
        <v>308</v>
      </c>
      <c r="F79" t="s">
        <v>352</v>
      </c>
    </row>
    <row r="80" spans="1:6" ht="12.75">
      <c r="A80" s="1" t="s">
        <v>22</v>
      </c>
      <c r="B80" s="1">
        <v>1</v>
      </c>
      <c r="C80" t="s">
        <v>25</v>
      </c>
      <c r="D80" t="s">
        <v>371</v>
      </c>
      <c r="E80" t="s">
        <v>308</v>
      </c>
      <c r="F80" t="s">
        <v>352</v>
      </c>
    </row>
    <row r="81" spans="1:6" ht="12.75">
      <c r="A81" s="1" t="s">
        <v>22</v>
      </c>
      <c r="B81" s="1">
        <v>1</v>
      </c>
      <c r="C81" t="s">
        <v>26</v>
      </c>
      <c r="D81" t="s">
        <v>331</v>
      </c>
      <c r="E81" t="s">
        <v>282</v>
      </c>
      <c r="F81" t="s">
        <v>311</v>
      </c>
    </row>
    <row r="82" spans="1:6" ht="12.75">
      <c r="A82" s="1" t="s">
        <v>22</v>
      </c>
      <c r="B82" s="1">
        <v>1</v>
      </c>
      <c r="C82" t="s">
        <v>26</v>
      </c>
      <c r="D82" t="s">
        <v>332</v>
      </c>
      <c r="E82" t="s">
        <v>282</v>
      </c>
      <c r="F82" t="s">
        <v>311</v>
      </c>
    </row>
    <row r="83" spans="1:6" ht="12.75">
      <c r="A83" s="1" t="s">
        <v>22</v>
      </c>
      <c r="B83" s="1">
        <v>1</v>
      </c>
      <c r="C83" t="s">
        <v>26</v>
      </c>
      <c r="D83" t="s">
        <v>333</v>
      </c>
      <c r="E83" t="s">
        <v>282</v>
      </c>
      <c r="F83" t="s">
        <v>311</v>
      </c>
    </row>
    <row r="84" spans="1:6" ht="12.75">
      <c r="A84" s="1" t="s">
        <v>22</v>
      </c>
      <c r="B84" s="1">
        <v>2</v>
      </c>
      <c r="C84" t="s">
        <v>26</v>
      </c>
      <c r="D84" t="s">
        <v>316</v>
      </c>
      <c r="E84" t="s">
        <v>263</v>
      </c>
      <c r="F84" t="s">
        <v>311</v>
      </c>
    </row>
    <row r="85" spans="1:6" ht="12.75">
      <c r="A85" s="1" t="s">
        <v>22</v>
      </c>
      <c r="B85" s="1">
        <v>1</v>
      </c>
      <c r="C85" t="s">
        <v>26</v>
      </c>
      <c r="D85" t="s">
        <v>334</v>
      </c>
      <c r="E85" t="s">
        <v>263</v>
      </c>
      <c r="F85" t="s">
        <v>311</v>
      </c>
    </row>
    <row r="86" spans="1:6" ht="12.75">
      <c r="A86" s="1" t="s">
        <v>22</v>
      </c>
      <c r="B86" s="1">
        <v>2</v>
      </c>
      <c r="C86" t="s">
        <v>26</v>
      </c>
      <c r="D86" t="s">
        <v>285</v>
      </c>
      <c r="E86" t="s">
        <v>263</v>
      </c>
      <c r="F86" t="s">
        <v>311</v>
      </c>
    </row>
    <row r="87" spans="1:6" ht="12.75">
      <c r="A87" s="1" t="s">
        <v>22</v>
      </c>
      <c r="B87" s="1">
        <v>1</v>
      </c>
      <c r="C87" t="s">
        <v>26</v>
      </c>
      <c r="D87" t="s">
        <v>286</v>
      </c>
      <c r="E87" t="s">
        <v>261</v>
      </c>
      <c r="F87" t="s">
        <v>311</v>
      </c>
    </row>
    <row r="88" spans="1:6" ht="12.75">
      <c r="A88" s="1" t="s">
        <v>22</v>
      </c>
      <c r="B88" s="1">
        <v>4</v>
      </c>
      <c r="C88" t="s">
        <v>26</v>
      </c>
      <c r="D88" t="s">
        <v>329</v>
      </c>
      <c r="E88" t="s">
        <v>261</v>
      </c>
      <c r="F88" t="s">
        <v>311</v>
      </c>
    </row>
    <row r="89" spans="1:6" ht="12.75">
      <c r="A89" s="1" t="s">
        <v>22</v>
      </c>
      <c r="B89" s="1">
        <v>1</v>
      </c>
      <c r="C89" t="s">
        <v>26</v>
      </c>
      <c r="D89" t="s">
        <v>335</v>
      </c>
      <c r="E89" t="s">
        <v>308</v>
      </c>
      <c r="F89" t="s">
        <v>311</v>
      </c>
    </row>
    <row r="90" spans="1:6" ht="12.75">
      <c r="A90" s="1" t="s">
        <v>22</v>
      </c>
      <c r="B90" s="1">
        <v>1</v>
      </c>
      <c r="C90" t="s">
        <v>26</v>
      </c>
      <c r="D90" t="s">
        <v>316</v>
      </c>
      <c r="E90" t="s">
        <v>308</v>
      </c>
      <c r="F90" t="s">
        <v>311</v>
      </c>
    </row>
    <row r="91" spans="1:6" ht="12.75">
      <c r="A91" s="1" t="s">
        <v>22</v>
      </c>
      <c r="B91" s="1">
        <v>1</v>
      </c>
      <c r="C91" t="s">
        <v>26</v>
      </c>
      <c r="D91" t="s">
        <v>336</v>
      </c>
      <c r="E91" t="s">
        <v>308</v>
      </c>
      <c r="F91" t="s">
        <v>311</v>
      </c>
    </row>
    <row r="92" spans="1:6" ht="12.75">
      <c r="A92" s="1" t="s">
        <v>22</v>
      </c>
      <c r="B92" s="1">
        <v>1</v>
      </c>
      <c r="C92" t="s">
        <v>26</v>
      </c>
      <c r="D92" t="s">
        <v>368</v>
      </c>
      <c r="E92" t="s">
        <v>282</v>
      </c>
      <c r="F92" t="s">
        <v>352</v>
      </c>
    </row>
    <row r="93" spans="1:6" ht="12.75">
      <c r="A93" s="1" t="s">
        <v>22</v>
      </c>
      <c r="B93" s="1">
        <v>1</v>
      </c>
      <c r="C93" t="s">
        <v>26</v>
      </c>
      <c r="D93" t="s">
        <v>372</v>
      </c>
      <c r="E93" t="s">
        <v>282</v>
      </c>
      <c r="F93" t="s">
        <v>352</v>
      </c>
    </row>
    <row r="94" spans="1:6" ht="12.75">
      <c r="A94" s="1" t="s">
        <v>22</v>
      </c>
      <c r="B94" s="1">
        <v>2</v>
      </c>
      <c r="C94" t="s">
        <v>26</v>
      </c>
      <c r="D94" t="s">
        <v>317</v>
      </c>
      <c r="E94" t="s">
        <v>263</v>
      </c>
      <c r="F94" t="s">
        <v>352</v>
      </c>
    </row>
    <row r="95" spans="1:6" ht="12.75">
      <c r="A95" s="1" t="s">
        <v>22</v>
      </c>
      <c r="B95" s="1">
        <v>1</v>
      </c>
      <c r="C95" t="s">
        <v>26</v>
      </c>
      <c r="D95" t="s">
        <v>373</v>
      </c>
      <c r="E95" t="s">
        <v>263</v>
      </c>
      <c r="F95" t="s">
        <v>352</v>
      </c>
    </row>
    <row r="96" spans="1:6" ht="12.75">
      <c r="A96" s="1" t="s">
        <v>22</v>
      </c>
      <c r="B96" s="1">
        <v>2</v>
      </c>
      <c r="C96" t="s">
        <v>26</v>
      </c>
      <c r="D96" t="s">
        <v>374</v>
      </c>
      <c r="E96" t="s">
        <v>308</v>
      </c>
      <c r="F96" t="s">
        <v>352</v>
      </c>
    </row>
    <row r="97" spans="1:6" ht="12.75">
      <c r="A97" s="1" t="s">
        <v>22</v>
      </c>
      <c r="B97" s="1">
        <v>1</v>
      </c>
      <c r="C97" t="s">
        <v>26</v>
      </c>
      <c r="D97" t="s">
        <v>375</v>
      </c>
      <c r="E97" t="s">
        <v>308</v>
      </c>
      <c r="F97" t="s">
        <v>352</v>
      </c>
    </row>
    <row r="98" spans="1:6" ht="12.75">
      <c r="A98" s="1" t="s">
        <v>22</v>
      </c>
      <c r="B98" s="1">
        <v>1</v>
      </c>
      <c r="C98" t="s">
        <v>28</v>
      </c>
      <c r="D98" t="s">
        <v>337</v>
      </c>
      <c r="F98" t="s">
        <v>311</v>
      </c>
    </row>
    <row r="99" spans="1:6" ht="12.75">
      <c r="A99" s="1" t="s">
        <v>22</v>
      </c>
      <c r="B99" s="1">
        <v>1</v>
      </c>
      <c r="C99" t="s">
        <v>28</v>
      </c>
      <c r="D99" t="s">
        <v>338</v>
      </c>
      <c r="E99" t="s">
        <v>282</v>
      </c>
      <c r="F99" t="s">
        <v>311</v>
      </c>
    </row>
    <row r="100" spans="1:6" ht="12.75">
      <c r="A100" s="1" t="s">
        <v>22</v>
      </c>
      <c r="B100" s="1">
        <v>1</v>
      </c>
      <c r="C100" t="s">
        <v>28</v>
      </c>
      <c r="D100" t="s">
        <v>339</v>
      </c>
      <c r="E100" t="s">
        <v>263</v>
      </c>
      <c r="F100" t="s">
        <v>311</v>
      </c>
    </row>
    <row r="101" spans="1:6" ht="12.75">
      <c r="A101" s="1" t="s">
        <v>22</v>
      </c>
      <c r="B101" s="1">
        <v>1</v>
      </c>
      <c r="C101" t="s">
        <v>28</v>
      </c>
      <c r="D101" t="s">
        <v>340</v>
      </c>
      <c r="E101" t="s">
        <v>263</v>
      </c>
      <c r="F101" t="s">
        <v>311</v>
      </c>
    </row>
    <row r="102" spans="1:6" ht="12.75">
      <c r="A102" s="1" t="s">
        <v>22</v>
      </c>
      <c r="B102" s="1">
        <v>1</v>
      </c>
      <c r="C102" t="s">
        <v>28</v>
      </c>
      <c r="D102" t="s">
        <v>341</v>
      </c>
      <c r="E102" t="s">
        <v>261</v>
      </c>
      <c r="F102" t="s">
        <v>311</v>
      </c>
    </row>
    <row r="103" spans="1:6" ht="12.75">
      <c r="A103" s="1" t="s">
        <v>22</v>
      </c>
      <c r="B103" s="1">
        <v>1</v>
      </c>
      <c r="C103" t="s">
        <v>28</v>
      </c>
      <c r="D103" t="s">
        <v>376</v>
      </c>
      <c r="E103" t="s">
        <v>282</v>
      </c>
      <c r="F103" t="s">
        <v>352</v>
      </c>
    </row>
    <row r="104" spans="1:6" ht="12.75">
      <c r="A104" s="1" t="s">
        <v>22</v>
      </c>
      <c r="B104" s="1">
        <v>1</v>
      </c>
      <c r="C104" t="s">
        <v>28</v>
      </c>
      <c r="D104" t="s">
        <v>377</v>
      </c>
      <c r="E104" t="s">
        <v>263</v>
      </c>
      <c r="F104" t="s">
        <v>352</v>
      </c>
    </row>
    <row r="105" spans="1:6" ht="12.75">
      <c r="A105" s="1" t="s">
        <v>22</v>
      </c>
      <c r="B105" s="1">
        <v>1</v>
      </c>
      <c r="C105" t="s">
        <v>28</v>
      </c>
      <c r="D105" t="s">
        <v>320</v>
      </c>
      <c r="E105" t="s">
        <v>263</v>
      </c>
      <c r="F105" t="s">
        <v>352</v>
      </c>
    </row>
    <row r="106" spans="1:6" ht="12.75">
      <c r="A106" s="1" t="s">
        <v>22</v>
      </c>
      <c r="B106" s="1">
        <v>1</v>
      </c>
      <c r="C106" t="s">
        <v>28</v>
      </c>
      <c r="D106" t="s">
        <v>335</v>
      </c>
      <c r="E106" t="s">
        <v>287</v>
      </c>
      <c r="F106" t="s">
        <v>352</v>
      </c>
    </row>
    <row r="107" spans="1:6" ht="12.75">
      <c r="A107" s="1" t="s">
        <v>29</v>
      </c>
      <c r="B107" s="1">
        <v>1</v>
      </c>
      <c r="C107" t="s">
        <v>189</v>
      </c>
      <c r="D107" t="s">
        <v>378</v>
      </c>
      <c r="E107" t="s">
        <v>263</v>
      </c>
      <c r="F107" t="s">
        <v>352</v>
      </c>
    </row>
    <row r="108" spans="1:6" ht="12.75">
      <c r="A108" s="1" t="s">
        <v>29</v>
      </c>
      <c r="B108" s="1">
        <v>1</v>
      </c>
      <c r="C108" t="s">
        <v>189</v>
      </c>
      <c r="D108" t="s">
        <v>286</v>
      </c>
      <c r="E108" t="s">
        <v>298</v>
      </c>
      <c r="F108" t="s">
        <v>352</v>
      </c>
    </row>
    <row r="109" spans="1:6" ht="12.75">
      <c r="A109" s="1" t="s">
        <v>29</v>
      </c>
      <c r="B109" s="1">
        <v>1</v>
      </c>
      <c r="C109" t="s">
        <v>190</v>
      </c>
      <c r="D109" t="s">
        <v>342</v>
      </c>
      <c r="E109" t="s">
        <v>282</v>
      </c>
      <c r="F109" t="s">
        <v>311</v>
      </c>
    </row>
    <row r="110" spans="1:6" ht="12.75">
      <c r="A110" s="1" t="s">
        <v>29</v>
      </c>
      <c r="B110" s="1">
        <v>1</v>
      </c>
      <c r="C110" t="s">
        <v>190</v>
      </c>
      <c r="D110" t="s">
        <v>334</v>
      </c>
      <c r="E110" t="s">
        <v>263</v>
      </c>
      <c r="F110" t="s">
        <v>311</v>
      </c>
    </row>
    <row r="111" spans="1:6" ht="12.75">
      <c r="A111" s="1" t="s">
        <v>29</v>
      </c>
      <c r="B111" s="1">
        <v>1</v>
      </c>
      <c r="C111" t="s">
        <v>190</v>
      </c>
      <c r="D111" t="s">
        <v>289</v>
      </c>
      <c r="E111" t="s">
        <v>261</v>
      </c>
      <c r="F111" t="s">
        <v>311</v>
      </c>
    </row>
    <row r="112" spans="1:6" ht="12.75">
      <c r="A112" s="1" t="s">
        <v>29</v>
      </c>
      <c r="B112" s="1">
        <v>1</v>
      </c>
      <c r="C112" t="s">
        <v>190</v>
      </c>
      <c r="D112" t="s">
        <v>286</v>
      </c>
      <c r="E112" t="s">
        <v>261</v>
      </c>
      <c r="F112" t="s">
        <v>352</v>
      </c>
    </row>
    <row r="113" spans="1:6" ht="12.75">
      <c r="A113" s="1" t="s">
        <v>31</v>
      </c>
      <c r="B113" s="1">
        <v>1</v>
      </c>
      <c r="C113" t="s">
        <v>12</v>
      </c>
      <c r="D113" t="s">
        <v>343</v>
      </c>
      <c r="E113" t="s">
        <v>263</v>
      </c>
      <c r="F113" t="s">
        <v>311</v>
      </c>
    </row>
    <row r="114" spans="1:6" ht="12.75">
      <c r="A114" s="1" t="s">
        <v>31</v>
      </c>
      <c r="B114" s="1">
        <v>1</v>
      </c>
      <c r="C114" t="s">
        <v>12</v>
      </c>
      <c r="D114" t="s">
        <v>344</v>
      </c>
      <c r="E114" t="s">
        <v>261</v>
      </c>
      <c r="F114" t="s">
        <v>311</v>
      </c>
    </row>
    <row r="115" spans="1:6" ht="12.75">
      <c r="A115" s="1" t="s">
        <v>31</v>
      </c>
      <c r="B115" s="1">
        <v>1</v>
      </c>
      <c r="C115" t="s">
        <v>12</v>
      </c>
      <c r="D115" t="s">
        <v>379</v>
      </c>
      <c r="E115" t="s">
        <v>263</v>
      </c>
      <c r="F115" t="s">
        <v>352</v>
      </c>
    </row>
    <row r="116" spans="1:6" ht="12.75">
      <c r="A116" s="1" t="s">
        <v>31</v>
      </c>
      <c r="B116" s="1">
        <v>1</v>
      </c>
      <c r="C116" t="s">
        <v>12</v>
      </c>
      <c r="D116" t="s">
        <v>380</v>
      </c>
      <c r="E116" t="s">
        <v>263</v>
      </c>
      <c r="F116" t="s">
        <v>352</v>
      </c>
    </row>
    <row r="117" spans="1:6" ht="12.75">
      <c r="A117" s="1" t="s">
        <v>31</v>
      </c>
      <c r="B117" s="1">
        <v>1</v>
      </c>
      <c r="C117" t="s">
        <v>300</v>
      </c>
      <c r="D117" t="s">
        <v>301</v>
      </c>
      <c r="E117" t="s">
        <v>263</v>
      </c>
      <c r="F117" t="s">
        <v>352</v>
      </c>
    </row>
    <row r="118" spans="1:6" ht="12.75">
      <c r="A118" s="1" t="s">
        <v>31</v>
      </c>
      <c r="B118" s="1">
        <v>1</v>
      </c>
      <c r="C118" t="s">
        <v>300</v>
      </c>
      <c r="D118" t="s">
        <v>381</v>
      </c>
      <c r="E118" t="s">
        <v>261</v>
      </c>
      <c r="F118" t="s">
        <v>352</v>
      </c>
    </row>
    <row r="119" spans="1:6" ht="12.75">
      <c r="A119" s="1" t="s">
        <v>31</v>
      </c>
      <c r="B119" s="1">
        <v>2</v>
      </c>
      <c r="C119" t="s">
        <v>302</v>
      </c>
      <c r="D119" t="s">
        <v>345</v>
      </c>
      <c r="E119" t="s">
        <v>263</v>
      </c>
      <c r="F119" t="s">
        <v>311</v>
      </c>
    </row>
    <row r="120" spans="1:6" ht="12.75">
      <c r="A120" s="1" t="s">
        <v>31</v>
      </c>
      <c r="B120" s="1">
        <v>1</v>
      </c>
      <c r="C120" t="s">
        <v>302</v>
      </c>
      <c r="D120" t="s">
        <v>345</v>
      </c>
      <c r="E120" t="s">
        <v>261</v>
      </c>
      <c r="F120" t="s">
        <v>311</v>
      </c>
    </row>
    <row r="121" spans="1:6" ht="12.75">
      <c r="A121" s="1" t="s">
        <v>31</v>
      </c>
      <c r="B121" s="1">
        <v>1</v>
      </c>
      <c r="C121" t="s">
        <v>302</v>
      </c>
      <c r="D121" t="s">
        <v>346</v>
      </c>
      <c r="E121" t="s">
        <v>261</v>
      </c>
      <c r="F121" t="s">
        <v>311</v>
      </c>
    </row>
    <row r="122" spans="1:6" ht="12.75">
      <c r="A122" s="1" t="s">
        <v>31</v>
      </c>
      <c r="B122" s="1">
        <v>2</v>
      </c>
      <c r="C122" t="s">
        <v>302</v>
      </c>
      <c r="D122" t="s">
        <v>345</v>
      </c>
      <c r="E122" t="s">
        <v>261</v>
      </c>
      <c r="F122" t="s">
        <v>352</v>
      </c>
    </row>
    <row r="123" spans="1:6" ht="12.75">
      <c r="A123" s="1" t="s">
        <v>31</v>
      </c>
      <c r="B123" s="1">
        <v>1</v>
      </c>
      <c r="C123" t="s">
        <v>302</v>
      </c>
      <c r="D123" t="s">
        <v>345</v>
      </c>
      <c r="E123" t="s">
        <v>287</v>
      </c>
      <c r="F123" t="s">
        <v>352</v>
      </c>
    </row>
    <row r="124" spans="1:6" ht="12.75">
      <c r="A124" s="1" t="s">
        <v>31</v>
      </c>
      <c r="B124" s="1">
        <v>1</v>
      </c>
      <c r="C124" t="s">
        <v>382</v>
      </c>
      <c r="D124" t="s">
        <v>383</v>
      </c>
      <c r="E124" t="s">
        <v>282</v>
      </c>
      <c r="F124" t="s">
        <v>352</v>
      </c>
    </row>
    <row r="125" spans="1:6" ht="12.75">
      <c r="A125" s="1" t="s">
        <v>31</v>
      </c>
      <c r="B125" s="1">
        <v>1</v>
      </c>
      <c r="C125" t="s">
        <v>382</v>
      </c>
      <c r="D125" t="s">
        <v>384</v>
      </c>
      <c r="E125" t="s">
        <v>263</v>
      </c>
      <c r="F125" t="s">
        <v>352</v>
      </c>
    </row>
    <row r="126" spans="1:6" ht="12.75">
      <c r="A126" s="1" t="s">
        <v>31</v>
      </c>
      <c r="B126" s="1">
        <v>1</v>
      </c>
      <c r="C126" t="s">
        <v>347</v>
      </c>
      <c r="D126" t="s">
        <v>348</v>
      </c>
      <c r="E126" t="s">
        <v>263</v>
      </c>
      <c r="F126" t="s">
        <v>311</v>
      </c>
    </row>
    <row r="127" spans="1:6" ht="12.75">
      <c r="A127" s="1" t="s">
        <v>31</v>
      </c>
      <c r="B127" s="1">
        <v>1</v>
      </c>
      <c r="C127" t="s">
        <v>347</v>
      </c>
      <c r="D127" t="s">
        <v>385</v>
      </c>
      <c r="E127" t="s">
        <v>308</v>
      </c>
      <c r="F127" t="s">
        <v>352</v>
      </c>
    </row>
    <row r="128" spans="1:6" ht="12.75">
      <c r="A128" s="1" t="s">
        <v>349</v>
      </c>
      <c r="B128" s="1">
        <v>1</v>
      </c>
      <c r="C128" t="s">
        <v>350</v>
      </c>
      <c r="D128" t="s">
        <v>351</v>
      </c>
      <c r="E128" t="s">
        <v>261</v>
      </c>
      <c r="F128" t="s">
        <v>311</v>
      </c>
    </row>
    <row r="129" ht="12.75">
      <c r="B129" s="4">
        <f>SUM(B4:B128)</f>
        <v>193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
September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12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11</v>
      </c>
      <c r="D5" s="42">
        <v>1</v>
      </c>
      <c r="E5" s="36">
        <f aca="true" t="shared" si="0" ref="E5:E11">SUM(C5:D5)</f>
        <v>12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16153.12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2</v>
      </c>
      <c r="E7" s="36">
        <f t="shared" si="0"/>
        <v>2</v>
      </c>
      <c r="F7" s="36">
        <v>2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567.6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-80.32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6867.2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8</v>
      </c>
      <c r="D13" s="42">
        <v>3</v>
      </c>
      <c r="E13" s="36">
        <f aca="true" t="shared" si="1" ref="E13:E21">SUM(C13:D13)</f>
        <v>11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2147.8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>
        <v>1</v>
      </c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4</v>
      </c>
      <c r="D15" s="42">
        <v>1</v>
      </c>
      <c r="E15" s="36">
        <f t="shared" si="1"/>
        <v>5</v>
      </c>
      <c r="F15" s="36">
        <v>5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864.8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3</v>
      </c>
      <c r="E16" s="36">
        <f t="shared" si="1"/>
        <v>10</v>
      </c>
      <c r="F16" s="36">
        <v>10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1589.28</v>
      </c>
      <c r="L16" t="s">
        <v>91</v>
      </c>
    </row>
    <row r="17" spans="1:12" ht="12.75">
      <c r="A17" s="21" t="s">
        <v>17</v>
      </c>
      <c r="B17" t="s">
        <v>18</v>
      </c>
      <c r="C17" s="41">
        <v>29</v>
      </c>
      <c r="D17" s="42">
        <v>21</v>
      </c>
      <c r="E17" s="36">
        <f t="shared" si="1"/>
        <v>50</v>
      </c>
      <c r="F17" s="36">
        <v>50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31722.41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13</v>
      </c>
      <c r="D23" s="42">
        <v>4</v>
      </c>
      <c r="E23" s="36">
        <f>SUM(C23:D23)</f>
        <v>17</v>
      </c>
      <c r="F23" s="36">
        <v>17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16455.91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7</v>
      </c>
      <c r="D28" s="42">
        <v>8</v>
      </c>
      <c r="E28" s="36">
        <f aca="true" t="shared" si="3" ref="E28:E33">SUM(C28:D28)</f>
        <v>15</v>
      </c>
      <c r="F28" s="36">
        <v>37</v>
      </c>
      <c r="G28" s="36">
        <f>SUM(E28+E29+E30+E31+E32+E33-F28)</f>
        <v>-11</v>
      </c>
      <c r="H28" t="s">
        <v>59</v>
      </c>
      <c r="I28" s="21" t="s">
        <v>151</v>
      </c>
      <c r="J28" s="1" t="s">
        <v>49</v>
      </c>
      <c r="K28" s="27">
        <v>8526.66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12148.76</v>
      </c>
      <c r="L29" t="s">
        <v>91</v>
      </c>
    </row>
    <row r="30" spans="1:12" ht="12.75">
      <c r="A30" s="21" t="s">
        <v>21</v>
      </c>
      <c r="B30" t="s">
        <v>240</v>
      </c>
      <c r="C30" s="41">
        <v>6</v>
      </c>
      <c r="D30" s="42">
        <v>3</v>
      </c>
      <c r="E30" s="36">
        <f t="shared" si="3"/>
        <v>9</v>
      </c>
      <c r="F30" s="36" t="s">
        <v>169</v>
      </c>
      <c r="G30" s="36" t="s">
        <v>166</v>
      </c>
      <c r="H30"/>
      <c r="I30" s="33" t="s">
        <v>151</v>
      </c>
      <c r="J30" s="1" t="s">
        <v>237</v>
      </c>
      <c r="K30" s="27">
        <v>4339.05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>
        <v>1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1803.94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3068.55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133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5</v>
      </c>
      <c r="D38" s="42">
        <v>10</v>
      </c>
      <c r="E38" s="36">
        <f aca="true" t="shared" si="4" ref="E38:E45">SUM(C38:D38)</f>
        <v>15</v>
      </c>
      <c r="F38" s="36">
        <v>15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31244.64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7</v>
      </c>
      <c r="E40" s="36">
        <f t="shared" si="4"/>
        <v>16</v>
      </c>
      <c r="F40" s="36">
        <v>16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45686.25</v>
      </c>
      <c r="L40" t="s">
        <v>91</v>
      </c>
    </row>
    <row r="41" spans="1:12" ht="12.75">
      <c r="A41" s="21" t="s">
        <v>22</v>
      </c>
      <c r="B41" t="s">
        <v>26</v>
      </c>
      <c r="C41" s="41">
        <v>25</v>
      </c>
      <c r="D41" s="42">
        <v>22</v>
      </c>
      <c r="E41" s="36">
        <f t="shared" si="4"/>
        <v>47</v>
      </c>
      <c r="F41" s="36">
        <v>56</v>
      </c>
      <c r="G41" s="36">
        <f>SUM(E41+E19+E49-F41)</f>
        <v>-8</v>
      </c>
      <c r="H41" t="s">
        <v>59</v>
      </c>
      <c r="I41" s="21" t="s">
        <v>155</v>
      </c>
      <c r="J41" s="1" t="s">
        <v>43</v>
      </c>
      <c r="K41" s="27">
        <v>248006.23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3</v>
      </c>
      <c r="E43" s="36">
        <f t="shared" si="4"/>
        <v>6</v>
      </c>
      <c r="F43" s="36">
        <v>6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62706.08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1570.56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2</v>
      </c>
      <c r="E47" s="36">
        <f aca="true" t="shared" si="5" ref="E47:E55">SUM(C47:D47)</f>
        <v>6</v>
      </c>
      <c r="F47" s="36">
        <v>33</v>
      </c>
      <c r="G47" s="36">
        <f>SUM(E47+E13+E14+E20+E54+E55-F47)</f>
        <v>-2</v>
      </c>
      <c r="H47" t="s">
        <v>58</v>
      </c>
      <c r="I47" s="21" t="s">
        <v>146</v>
      </c>
      <c r="J47" s="1" t="s">
        <v>164</v>
      </c>
      <c r="K47" s="27">
        <v>2676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4993.62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>
        <v>1</v>
      </c>
      <c r="E52" s="36">
        <f t="shared" si="5"/>
        <v>1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2</v>
      </c>
      <c r="D54" s="42">
        <v>1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4</v>
      </c>
      <c r="E55" s="36">
        <f t="shared" si="5"/>
        <v>9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450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1533.88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142</v>
      </c>
      <c r="D61" s="76">
        <f>SUM(D4:D58)</f>
        <v>101</v>
      </c>
      <c r="E61" s="76">
        <f>SUM(E4:E59)</f>
        <v>243</v>
      </c>
      <c r="F61" s="76">
        <f>SUM(F4:F59)</f>
        <v>265</v>
      </c>
      <c r="G61" s="76">
        <f>SUM(G57+G47+G45+G44+G43+G41+G40+G39+G38+G28+G23+G21+G17+G16+G15+G10+G8+G7+G4)</f>
        <v>-22</v>
      </c>
      <c r="H61"/>
      <c r="J61" s="32" t="s">
        <v>173</v>
      </c>
      <c r="K61" s="18">
        <f>SUM(K4:K60)</f>
        <v>505181.62</v>
      </c>
      <c r="L61" t="s">
        <v>91</v>
      </c>
    </row>
    <row r="62" spans="1:10" ht="12.75">
      <c r="A62" s="81">
        <v>39356</v>
      </c>
      <c r="B62" s="77" t="s">
        <v>174</v>
      </c>
      <c r="H62"/>
      <c r="J62" s="1"/>
    </row>
    <row r="63" spans="1:11" ht="12.75">
      <c r="A63" s="121">
        <v>39370</v>
      </c>
      <c r="B63" s="78" t="s">
        <v>553</v>
      </c>
      <c r="G63" s="4" t="s">
        <v>64</v>
      </c>
      <c r="H63"/>
      <c r="I63" s="4"/>
      <c r="J63" s="1"/>
      <c r="K63" s="4" t="s">
        <v>90</v>
      </c>
    </row>
    <row r="64" spans="1:12" ht="12.75">
      <c r="A64" s="120">
        <v>39468</v>
      </c>
      <c r="B64" s="79" t="s">
        <v>172</v>
      </c>
      <c r="F64" s="11" t="s">
        <v>61</v>
      </c>
      <c r="G64" s="21">
        <f>SUM(E7+E10+E13+E14+E20+E15+E16+E17+E18+E21+E44+E47+E54+E55)</f>
        <v>100</v>
      </c>
      <c r="H64"/>
      <c r="I64" s="17"/>
      <c r="J64" s="11" t="s">
        <v>61</v>
      </c>
      <c r="K64" s="39">
        <f>SUM(K7+K10+K13+K14+K15+K16+K17+K18+K20+K21+K44+K47+K54+K55)</f>
        <v>46885.09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29</v>
      </c>
      <c r="H65"/>
      <c r="I65" s="17"/>
      <c r="J65" s="11" t="s">
        <v>62</v>
      </c>
      <c r="K65" s="39">
        <f>SUM(K4+K5+K23+K24+K25+K26)</f>
        <v>32609.03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114</v>
      </c>
      <c r="I66" s="17"/>
      <c r="J66" s="11" t="s">
        <v>63</v>
      </c>
      <c r="K66" s="39">
        <f>SUM(K6+K8+K9+K11+K19+K28+K29+K30+K31+K32+K33+K34+K35+K36+K38+K39+K40+K41+K42+K43+K45+K48+K49+K50+K51+K52+K53+K57+K58+K59+K60)</f>
        <v>425687.5</v>
      </c>
      <c r="L66" t="s">
        <v>91</v>
      </c>
    </row>
    <row r="67" spans="7:12" ht="12.75">
      <c r="G67" s="4">
        <f>SUM(G64:G66)</f>
        <v>243</v>
      </c>
      <c r="K67" s="10">
        <f>SUM(K64:K66)</f>
        <v>505181.62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September 2007</oddHeader>
    <oddFooter>&amp;R&amp;8&amp;UDiese Aufstellung finden Sie  auch unter :                  
&amp;UJugTransfer / Jug 4000 / Haushalt / HzE Statistik / HzE Statistik 2007 / HzE Statistik 0907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ht="3.75" customHeight="1"/>
    <row r="4" spans="1:6" ht="12.75">
      <c r="A4" s="1" t="s">
        <v>7</v>
      </c>
      <c r="B4" s="1">
        <v>1</v>
      </c>
      <c r="C4" t="s">
        <v>309</v>
      </c>
      <c r="D4" t="s">
        <v>387</v>
      </c>
      <c r="F4" t="s">
        <v>388</v>
      </c>
    </row>
    <row r="5" spans="1:6" ht="12.75">
      <c r="A5" s="1" t="s">
        <v>7</v>
      </c>
      <c r="B5" s="1">
        <v>1</v>
      </c>
      <c r="C5" t="s">
        <v>309</v>
      </c>
      <c r="D5" t="s">
        <v>389</v>
      </c>
      <c r="E5" t="s">
        <v>263</v>
      </c>
      <c r="F5" t="s">
        <v>388</v>
      </c>
    </row>
    <row r="6" spans="1:6" ht="12.75">
      <c r="A6" s="1" t="s">
        <v>7</v>
      </c>
      <c r="B6" s="1">
        <v>1</v>
      </c>
      <c r="C6" t="s">
        <v>309</v>
      </c>
      <c r="F6" t="s">
        <v>429</v>
      </c>
    </row>
    <row r="7" spans="1:6" ht="12.75">
      <c r="A7" s="1" t="s">
        <v>7</v>
      </c>
      <c r="B7" s="1">
        <v>1</v>
      </c>
      <c r="C7" t="s">
        <v>309</v>
      </c>
      <c r="D7" t="s">
        <v>310</v>
      </c>
      <c r="F7" t="s">
        <v>429</v>
      </c>
    </row>
    <row r="8" spans="1:6" ht="12.75">
      <c r="A8" s="1" t="s">
        <v>7</v>
      </c>
      <c r="B8" s="1">
        <v>1</v>
      </c>
      <c r="C8" t="s">
        <v>309</v>
      </c>
      <c r="D8" t="s">
        <v>430</v>
      </c>
      <c r="F8" t="s">
        <v>429</v>
      </c>
    </row>
    <row r="9" spans="1:6" ht="12.75">
      <c r="A9" s="1" t="s">
        <v>7</v>
      </c>
      <c r="B9" s="1">
        <v>1</v>
      </c>
      <c r="C9" t="s">
        <v>309</v>
      </c>
      <c r="D9" t="s">
        <v>431</v>
      </c>
      <c r="E9" t="s">
        <v>287</v>
      </c>
      <c r="F9" t="s">
        <v>429</v>
      </c>
    </row>
    <row r="10" spans="1:6" ht="12.75">
      <c r="A10" s="1" t="s">
        <v>7</v>
      </c>
      <c r="B10" s="1">
        <v>1</v>
      </c>
      <c r="C10" t="s">
        <v>390</v>
      </c>
      <c r="D10" t="s">
        <v>316</v>
      </c>
      <c r="E10" t="s">
        <v>263</v>
      </c>
      <c r="F10" t="s">
        <v>388</v>
      </c>
    </row>
    <row r="11" spans="1:6" ht="12.75">
      <c r="A11" s="1" t="s">
        <v>7</v>
      </c>
      <c r="B11" s="1">
        <v>1</v>
      </c>
      <c r="C11" t="s">
        <v>390</v>
      </c>
      <c r="D11" t="s">
        <v>391</v>
      </c>
      <c r="E11" t="s">
        <v>287</v>
      </c>
      <c r="F11" t="s">
        <v>388</v>
      </c>
    </row>
    <row r="12" spans="1:6" ht="12.75">
      <c r="A12" s="1" t="s">
        <v>7</v>
      </c>
      <c r="B12" s="1">
        <v>1</v>
      </c>
      <c r="C12" t="s">
        <v>392</v>
      </c>
      <c r="D12" t="s">
        <v>316</v>
      </c>
      <c r="F12" t="s">
        <v>388</v>
      </c>
    </row>
    <row r="13" spans="1:6" ht="12.75">
      <c r="A13" s="1" t="s">
        <v>7</v>
      </c>
      <c r="B13" s="1">
        <v>1</v>
      </c>
      <c r="C13" t="s">
        <v>392</v>
      </c>
      <c r="D13" t="s">
        <v>391</v>
      </c>
      <c r="F13" t="s">
        <v>388</v>
      </c>
    </row>
    <row r="14" spans="1:6" ht="12.75">
      <c r="A14" s="1" t="s">
        <v>7</v>
      </c>
      <c r="B14" s="1">
        <v>1</v>
      </c>
      <c r="C14" t="s">
        <v>392</v>
      </c>
      <c r="D14" t="s">
        <v>391</v>
      </c>
      <c r="E14" t="s">
        <v>287</v>
      </c>
      <c r="F14" t="s">
        <v>388</v>
      </c>
    </row>
    <row r="15" spans="1:6" ht="12.75">
      <c r="A15" s="1" t="s">
        <v>7</v>
      </c>
      <c r="B15" s="1">
        <v>1</v>
      </c>
      <c r="C15" t="s">
        <v>392</v>
      </c>
      <c r="D15" t="s">
        <v>432</v>
      </c>
      <c r="F15" t="s">
        <v>429</v>
      </c>
    </row>
    <row r="16" spans="1:6" ht="12.75">
      <c r="A16" s="1" t="s">
        <v>8</v>
      </c>
      <c r="B16" s="1">
        <v>1</v>
      </c>
      <c r="C16" t="s">
        <v>9</v>
      </c>
      <c r="D16" t="s">
        <v>393</v>
      </c>
      <c r="F16" t="s">
        <v>388</v>
      </c>
    </row>
    <row r="17" spans="1:6" ht="12.75">
      <c r="A17" s="1" t="s">
        <v>8</v>
      </c>
      <c r="B17" s="1">
        <v>1</v>
      </c>
      <c r="C17" t="s">
        <v>9</v>
      </c>
      <c r="D17" t="s">
        <v>366</v>
      </c>
      <c r="F17" t="s">
        <v>429</v>
      </c>
    </row>
    <row r="18" spans="1:6" ht="12.75">
      <c r="A18" s="1" t="s">
        <v>10</v>
      </c>
      <c r="B18" s="1">
        <v>1</v>
      </c>
      <c r="C18" t="s">
        <v>312</v>
      </c>
      <c r="D18" t="s">
        <v>394</v>
      </c>
      <c r="E18" t="s">
        <v>263</v>
      </c>
      <c r="F18" t="s">
        <v>388</v>
      </c>
    </row>
    <row r="19" spans="1:6" ht="12.75">
      <c r="A19" s="1" t="s">
        <v>10</v>
      </c>
      <c r="B19" s="1">
        <v>1</v>
      </c>
      <c r="C19" t="s">
        <v>395</v>
      </c>
      <c r="D19" t="s">
        <v>325</v>
      </c>
      <c r="E19" t="s">
        <v>263</v>
      </c>
      <c r="F19" t="s">
        <v>388</v>
      </c>
    </row>
    <row r="20" spans="1:6" ht="12.75">
      <c r="A20" s="1" t="s">
        <v>75</v>
      </c>
      <c r="B20" s="1">
        <v>1</v>
      </c>
      <c r="C20" t="s">
        <v>259</v>
      </c>
      <c r="D20" t="s">
        <v>357</v>
      </c>
      <c r="F20" t="s">
        <v>429</v>
      </c>
    </row>
    <row r="21" spans="1:6" ht="12.75">
      <c r="A21" s="1" t="s">
        <v>183</v>
      </c>
      <c r="B21" s="1">
        <v>1</v>
      </c>
      <c r="C21" t="s">
        <v>433</v>
      </c>
      <c r="D21" t="s">
        <v>434</v>
      </c>
      <c r="F21" t="s">
        <v>429</v>
      </c>
    </row>
    <row r="22" spans="1:6" ht="12.75">
      <c r="A22" s="1" t="s">
        <v>11</v>
      </c>
      <c r="B22" s="1">
        <v>1</v>
      </c>
      <c r="C22" t="s">
        <v>12</v>
      </c>
      <c r="D22" t="s">
        <v>396</v>
      </c>
      <c r="F22" t="s">
        <v>388</v>
      </c>
    </row>
    <row r="23" spans="1:6" ht="12.75">
      <c r="A23" s="1" t="s">
        <v>11</v>
      </c>
      <c r="B23" s="1">
        <v>1</v>
      </c>
      <c r="C23" t="s">
        <v>12</v>
      </c>
      <c r="D23" t="s">
        <v>397</v>
      </c>
      <c r="F23" t="s">
        <v>388</v>
      </c>
    </row>
    <row r="24" spans="1:6" ht="12.75">
      <c r="A24" s="1" t="s">
        <v>11</v>
      </c>
      <c r="B24" s="1">
        <v>1</v>
      </c>
      <c r="C24" t="s">
        <v>12</v>
      </c>
      <c r="D24" t="s">
        <v>398</v>
      </c>
      <c r="F24" t="s">
        <v>388</v>
      </c>
    </row>
    <row r="25" spans="1:6" ht="12.75">
      <c r="A25" s="1" t="s">
        <v>11</v>
      </c>
      <c r="B25" s="1">
        <v>1</v>
      </c>
      <c r="C25" t="s">
        <v>12</v>
      </c>
      <c r="D25" t="s">
        <v>399</v>
      </c>
      <c r="F25" t="s">
        <v>388</v>
      </c>
    </row>
    <row r="26" spans="1:6" ht="12.75">
      <c r="A26" s="1" t="s">
        <v>11</v>
      </c>
      <c r="B26" s="1">
        <v>1</v>
      </c>
      <c r="C26" t="s">
        <v>12</v>
      </c>
      <c r="D26" t="s">
        <v>400</v>
      </c>
      <c r="F26" t="s">
        <v>388</v>
      </c>
    </row>
    <row r="27" spans="1:6" ht="12.75">
      <c r="A27" s="1" t="s">
        <v>11</v>
      </c>
      <c r="B27" s="1">
        <v>1</v>
      </c>
      <c r="C27" t="s">
        <v>12</v>
      </c>
      <c r="D27" t="s">
        <v>343</v>
      </c>
      <c r="F27" t="s">
        <v>429</v>
      </c>
    </row>
    <row r="28" spans="1:6" ht="12.75">
      <c r="A28" s="1" t="s">
        <v>11</v>
      </c>
      <c r="B28" s="1">
        <v>1</v>
      </c>
      <c r="C28" t="s">
        <v>12</v>
      </c>
      <c r="D28" t="s">
        <v>292</v>
      </c>
      <c r="F28" t="s">
        <v>429</v>
      </c>
    </row>
    <row r="29" spans="1:6" ht="12.75">
      <c r="A29" s="1" t="s">
        <v>11</v>
      </c>
      <c r="B29" s="1">
        <v>1</v>
      </c>
      <c r="C29" t="s">
        <v>12</v>
      </c>
      <c r="D29" t="s">
        <v>435</v>
      </c>
      <c r="F29" t="s">
        <v>429</v>
      </c>
    </row>
    <row r="30" spans="1:6" ht="12.75">
      <c r="A30" s="1" t="s">
        <v>11</v>
      </c>
      <c r="B30" s="1">
        <v>1</v>
      </c>
      <c r="C30" t="s">
        <v>12</v>
      </c>
      <c r="D30" t="s">
        <v>436</v>
      </c>
      <c r="F30" t="s">
        <v>429</v>
      </c>
    </row>
    <row r="31" spans="1:6" ht="12.75">
      <c r="A31" s="1" t="s">
        <v>11</v>
      </c>
      <c r="B31" s="1">
        <v>1</v>
      </c>
      <c r="C31" t="s">
        <v>12</v>
      </c>
      <c r="D31" t="s">
        <v>437</v>
      </c>
      <c r="F31" t="s">
        <v>429</v>
      </c>
    </row>
    <row r="32" spans="1:6" ht="12.75">
      <c r="A32" s="1" t="s">
        <v>11</v>
      </c>
      <c r="B32" s="1">
        <v>1</v>
      </c>
      <c r="C32" t="s">
        <v>12</v>
      </c>
      <c r="D32" t="s">
        <v>438</v>
      </c>
      <c r="F32" t="s">
        <v>429</v>
      </c>
    </row>
    <row r="33" spans="1:6" ht="12.75">
      <c r="A33" s="1" t="s">
        <v>11</v>
      </c>
      <c r="B33" s="1">
        <v>1</v>
      </c>
      <c r="C33" t="s">
        <v>300</v>
      </c>
      <c r="D33" t="s">
        <v>439</v>
      </c>
      <c r="F33" t="s">
        <v>429</v>
      </c>
    </row>
    <row r="34" spans="1:6" ht="12.75">
      <c r="A34" s="1" t="s">
        <v>13</v>
      </c>
      <c r="B34" s="1">
        <v>1</v>
      </c>
      <c r="C34" t="s">
        <v>14</v>
      </c>
      <c r="D34" t="s">
        <v>401</v>
      </c>
      <c r="F34" t="s">
        <v>388</v>
      </c>
    </row>
    <row r="35" spans="1:6" ht="12.75">
      <c r="A35" s="1" t="s">
        <v>13</v>
      </c>
      <c r="B35" s="1">
        <v>1</v>
      </c>
      <c r="C35" t="s">
        <v>14</v>
      </c>
      <c r="D35" t="s">
        <v>402</v>
      </c>
      <c r="F35" t="s">
        <v>388</v>
      </c>
    </row>
    <row r="36" spans="1:6" ht="12.75">
      <c r="A36" s="1" t="s">
        <v>13</v>
      </c>
      <c r="B36" s="1">
        <v>1</v>
      </c>
      <c r="C36" t="s">
        <v>14</v>
      </c>
      <c r="D36" t="s">
        <v>440</v>
      </c>
      <c r="E36" t="s">
        <v>263</v>
      </c>
      <c r="F36" t="s">
        <v>429</v>
      </c>
    </row>
    <row r="37" spans="1:6" ht="12.75">
      <c r="A37" s="1" t="s">
        <v>13</v>
      </c>
      <c r="B37" s="1">
        <v>1</v>
      </c>
      <c r="C37" t="s">
        <v>14</v>
      </c>
      <c r="D37" t="s">
        <v>441</v>
      </c>
      <c r="E37" t="s">
        <v>263</v>
      </c>
      <c r="F37" t="s">
        <v>429</v>
      </c>
    </row>
    <row r="38" spans="1:6" ht="12.75">
      <c r="A38" s="1" t="s">
        <v>13</v>
      </c>
      <c r="B38" s="1">
        <v>1</v>
      </c>
      <c r="C38" t="s">
        <v>14</v>
      </c>
      <c r="D38" t="s">
        <v>269</v>
      </c>
      <c r="E38" t="s">
        <v>261</v>
      </c>
      <c r="F38" t="s">
        <v>429</v>
      </c>
    </row>
    <row r="39" spans="1:6" ht="12.75">
      <c r="A39" s="1" t="s">
        <v>15</v>
      </c>
      <c r="B39" s="1">
        <v>1</v>
      </c>
      <c r="C39" t="s">
        <v>16</v>
      </c>
      <c r="D39" t="s">
        <v>403</v>
      </c>
      <c r="F39" t="s">
        <v>388</v>
      </c>
    </row>
    <row r="40" spans="1:6" ht="12.75">
      <c r="A40" s="1" t="s">
        <v>15</v>
      </c>
      <c r="B40" s="1">
        <v>1</v>
      </c>
      <c r="C40" t="s">
        <v>16</v>
      </c>
      <c r="D40" t="s">
        <v>404</v>
      </c>
      <c r="E40" t="s">
        <v>263</v>
      </c>
      <c r="F40" t="s">
        <v>388</v>
      </c>
    </row>
    <row r="41" spans="1:6" ht="12.75">
      <c r="A41" s="1" t="s">
        <v>15</v>
      </c>
      <c r="B41" s="1">
        <v>2</v>
      </c>
      <c r="C41" t="s">
        <v>16</v>
      </c>
      <c r="D41" t="s">
        <v>272</v>
      </c>
      <c r="E41" t="s">
        <v>261</v>
      </c>
      <c r="F41" t="s">
        <v>388</v>
      </c>
    </row>
    <row r="42" spans="1:6" ht="12.75">
      <c r="A42" s="1" t="s">
        <v>15</v>
      </c>
      <c r="B42" s="1">
        <v>1</v>
      </c>
      <c r="C42" t="s">
        <v>16</v>
      </c>
      <c r="D42" t="s">
        <v>365</v>
      </c>
      <c r="E42" t="s">
        <v>261</v>
      </c>
      <c r="F42" t="s">
        <v>388</v>
      </c>
    </row>
    <row r="43" spans="1:6" ht="12.75">
      <c r="A43" s="1" t="s">
        <v>15</v>
      </c>
      <c r="B43" s="1">
        <v>2</v>
      </c>
      <c r="C43" t="s">
        <v>16</v>
      </c>
      <c r="D43" t="s">
        <v>272</v>
      </c>
      <c r="E43" t="s">
        <v>298</v>
      </c>
      <c r="F43" t="s">
        <v>388</v>
      </c>
    </row>
    <row r="44" spans="1:6" ht="12.75">
      <c r="A44" s="1" t="s">
        <v>15</v>
      </c>
      <c r="B44" s="1">
        <v>1</v>
      </c>
      <c r="C44" t="s">
        <v>16</v>
      </c>
      <c r="D44" t="s">
        <v>272</v>
      </c>
      <c r="F44" t="s">
        <v>429</v>
      </c>
    </row>
    <row r="45" spans="1:6" ht="12.75">
      <c r="A45" s="1" t="s">
        <v>15</v>
      </c>
      <c r="B45" s="1">
        <v>1</v>
      </c>
      <c r="C45" t="s">
        <v>16</v>
      </c>
      <c r="D45" t="s">
        <v>272</v>
      </c>
      <c r="E45" t="s">
        <v>261</v>
      </c>
      <c r="F45" t="s">
        <v>429</v>
      </c>
    </row>
    <row r="46" spans="1:6" ht="12.75">
      <c r="A46" s="1" t="s">
        <v>15</v>
      </c>
      <c r="B46" s="1">
        <v>1</v>
      </c>
      <c r="C46" t="s">
        <v>16</v>
      </c>
      <c r="D46" t="s">
        <v>406</v>
      </c>
      <c r="E46" t="s">
        <v>287</v>
      </c>
      <c r="F46" t="s">
        <v>429</v>
      </c>
    </row>
    <row r="47" spans="1:6" ht="12.75">
      <c r="A47" s="1" t="s">
        <v>17</v>
      </c>
      <c r="B47" s="1">
        <v>2</v>
      </c>
      <c r="C47" t="s">
        <v>18</v>
      </c>
      <c r="D47" t="s">
        <v>405</v>
      </c>
      <c r="F47" t="s">
        <v>388</v>
      </c>
    </row>
    <row r="48" spans="1:6" ht="12.75">
      <c r="A48" s="1" t="s">
        <v>17</v>
      </c>
      <c r="B48" s="1">
        <v>2</v>
      </c>
      <c r="C48" t="s">
        <v>18</v>
      </c>
      <c r="D48" t="s">
        <v>406</v>
      </c>
      <c r="F48" t="s">
        <v>388</v>
      </c>
    </row>
    <row r="49" spans="1:6" ht="12.75">
      <c r="A49" s="1" t="s">
        <v>17</v>
      </c>
      <c r="B49" s="1">
        <v>12</v>
      </c>
      <c r="C49" t="s">
        <v>18</v>
      </c>
      <c r="D49" t="s">
        <v>272</v>
      </c>
      <c r="F49" t="s">
        <v>388</v>
      </c>
    </row>
    <row r="50" spans="1:6" ht="12.75">
      <c r="A50" s="1" t="s">
        <v>17</v>
      </c>
      <c r="B50" s="1">
        <v>1</v>
      </c>
      <c r="C50" t="s">
        <v>18</v>
      </c>
      <c r="D50" t="s">
        <v>274</v>
      </c>
      <c r="F50" t="s">
        <v>388</v>
      </c>
    </row>
    <row r="51" spans="1:6" ht="12.75">
      <c r="A51" s="1" t="s">
        <v>17</v>
      </c>
      <c r="B51" s="1">
        <v>1</v>
      </c>
      <c r="C51" t="s">
        <v>18</v>
      </c>
      <c r="D51" t="s">
        <v>366</v>
      </c>
      <c r="F51" t="s">
        <v>388</v>
      </c>
    </row>
    <row r="52" spans="1:6" ht="12.75">
      <c r="A52" s="1" t="s">
        <v>17</v>
      </c>
      <c r="B52" s="1">
        <v>1</v>
      </c>
      <c r="C52" t="s">
        <v>18</v>
      </c>
      <c r="D52" t="s">
        <v>272</v>
      </c>
      <c r="E52" t="s">
        <v>261</v>
      </c>
      <c r="F52" t="s">
        <v>388</v>
      </c>
    </row>
    <row r="53" spans="1:6" ht="12.75">
      <c r="A53" s="1" t="s">
        <v>17</v>
      </c>
      <c r="B53" s="1">
        <v>4</v>
      </c>
      <c r="C53" t="s">
        <v>18</v>
      </c>
      <c r="D53" t="s">
        <v>272</v>
      </c>
      <c r="E53" t="s">
        <v>298</v>
      </c>
      <c r="F53" t="s">
        <v>388</v>
      </c>
    </row>
    <row r="54" spans="1:6" ht="12.75">
      <c r="A54" s="1" t="s">
        <v>17</v>
      </c>
      <c r="B54" s="1">
        <v>1</v>
      </c>
      <c r="C54" t="s">
        <v>18</v>
      </c>
      <c r="D54" t="s">
        <v>407</v>
      </c>
      <c r="E54" t="s">
        <v>298</v>
      </c>
      <c r="F54" t="s">
        <v>388</v>
      </c>
    </row>
    <row r="55" spans="1:6" ht="12.75">
      <c r="A55" s="1" t="s">
        <v>17</v>
      </c>
      <c r="B55" s="1">
        <v>1</v>
      </c>
      <c r="C55" t="s">
        <v>18</v>
      </c>
      <c r="D55" t="s">
        <v>442</v>
      </c>
      <c r="F55" t="s">
        <v>429</v>
      </c>
    </row>
    <row r="56" spans="1:6" ht="12.75">
      <c r="A56" s="1" t="s">
        <v>17</v>
      </c>
      <c r="B56" s="1">
        <v>5</v>
      </c>
      <c r="C56" t="s">
        <v>18</v>
      </c>
      <c r="D56" t="s">
        <v>406</v>
      </c>
      <c r="F56" t="s">
        <v>429</v>
      </c>
    </row>
    <row r="57" spans="1:6" ht="12.75">
      <c r="A57" s="1" t="s">
        <v>17</v>
      </c>
      <c r="B57" s="1">
        <v>7</v>
      </c>
      <c r="C57" t="s">
        <v>18</v>
      </c>
      <c r="D57" t="s">
        <v>272</v>
      </c>
      <c r="F57" t="s">
        <v>429</v>
      </c>
    </row>
    <row r="58" spans="1:6" ht="12.75">
      <c r="A58" s="1" t="s">
        <v>17</v>
      </c>
      <c r="B58" s="1">
        <v>1</v>
      </c>
      <c r="C58" t="s">
        <v>18</v>
      </c>
      <c r="D58" t="s">
        <v>274</v>
      </c>
      <c r="F58" t="s">
        <v>429</v>
      </c>
    </row>
    <row r="59" spans="1:6" ht="12.75">
      <c r="A59" s="1" t="s">
        <v>17</v>
      </c>
      <c r="B59" s="1">
        <v>1</v>
      </c>
      <c r="C59" t="s">
        <v>18</v>
      </c>
      <c r="D59" t="s">
        <v>443</v>
      </c>
      <c r="F59" t="s">
        <v>429</v>
      </c>
    </row>
    <row r="60" spans="1:6" ht="12.75">
      <c r="A60" s="1" t="s">
        <v>17</v>
      </c>
      <c r="B60" s="1">
        <v>1</v>
      </c>
      <c r="C60" t="s">
        <v>18</v>
      </c>
      <c r="D60" t="s">
        <v>405</v>
      </c>
      <c r="E60" t="s">
        <v>263</v>
      </c>
      <c r="F60" t="s">
        <v>429</v>
      </c>
    </row>
    <row r="61" spans="1:6" ht="12.75">
      <c r="A61" s="1" t="s">
        <v>17</v>
      </c>
      <c r="B61" s="1">
        <v>2</v>
      </c>
      <c r="C61" t="s">
        <v>18</v>
      </c>
      <c r="D61" t="s">
        <v>405</v>
      </c>
      <c r="E61" t="s">
        <v>261</v>
      </c>
      <c r="F61" t="s">
        <v>429</v>
      </c>
    </row>
    <row r="62" spans="1:6" ht="12.75">
      <c r="A62" s="1" t="s">
        <v>17</v>
      </c>
      <c r="B62" s="1">
        <v>1</v>
      </c>
      <c r="C62" t="s">
        <v>18</v>
      </c>
      <c r="D62" t="s">
        <v>272</v>
      </c>
      <c r="E62" t="s">
        <v>261</v>
      </c>
      <c r="F62" t="s">
        <v>429</v>
      </c>
    </row>
    <row r="63" spans="1:6" ht="12.75">
      <c r="A63" s="1" t="s">
        <v>17</v>
      </c>
      <c r="B63" s="1">
        <v>2</v>
      </c>
      <c r="C63" t="s">
        <v>18</v>
      </c>
      <c r="D63" t="s">
        <v>406</v>
      </c>
      <c r="E63" t="s">
        <v>287</v>
      </c>
      <c r="F63" t="s">
        <v>429</v>
      </c>
    </row>
    <row r="64" spans="1:6" ht="12.75">
      <c r="A64" s="1" t="s">
        <v>17</v>
      </c>
      <c r="B64" s="1">
        <v>1</v>
      </c>
      <c r="C64" t="s">
        <v>18</v>
      </c>
      <c r="D64" t="s">
        <v>272</v>
      </c>
      <c r="E64" t="s">
        <v>287</v>
      </c>
      <c r="F64" t="s">
        <v>429</v>
      </c>
    </row>
    <row r="65" spans="1:6" ht="12.75">
      <c r="A65" s="1" t="s">
        <v>17</v>
      </c>
      <c r="B65" s="1">
        <v>2</v>
      </c>
      <c r="C65" t="s">
        <v>18</v>
      </c>
      <c r="D65" t="s">
        <v>406</v>
      </c>
      <c r="E65" t="s">
        <v>298</v>
      </c>
      <c r="F65" t="s">
        <v>429</v>
      </c>
    </row>
    <row r="66" spans="1:6" ht="12.75">
      <c r="A66" s="1" t="s">
        <v>17</v>
      </c>
      <c r="B66" s="1">
        <v>2</v>
      </c>
      <c r="C66" t="s">
        <v>18</v>
      </c>
      <c r="D66" t="s">
        <v>272</v>
      </c>
      <c r="E66" t="s">
        <v>298</v>
      </c>
      <c r="F66" t="s">
        <v>429</v>
      </c>
    </row>
    <row r="67" spans="1:6" ht="12.75">
      <c r="A67" s="1" t="s">
        <v>19</v>
      </c>
      <c r="B67" s="1">
        <v>1</v>
      </c>
      <c r="C67" t="s">
        <v>20</v>
      </c>
      <c r="D67" t="s">
        <v>408</v>
      </c>
      <c r="F67" t="s">
        <v>388</v>
      </c>
    </row>
    <row r="68" spans="1:6" ht="12.75">
      <c r="A68" s="1" t="s">
        <v>19</v>
      </c>
      <c r="B68" s="1">
        <v>1</v>
      </c>
      <c r="C68" t="s">
        <v>20</v>
      </c>
      <c r="D68" t="s">
        <v>409</v>
      </c>
      <c r="E68" t="s">
        <v>263</v>
      </c>
      <c r="F68" t="s">
        <v>388</v>
      </c>
    </row>
    <row r="69" spans="1:6" ht="12.75">
      <c r="A69" s="1" t="s">
        <v>19</v>
      </c>
      <c r="B69" s="1">
        <v>1</v>
      </c>
      <c r="C69" t="s">
        <v>20</v>
      </c>
      <c r="D69" t="s">
        <v>408</v>
      </c>
      <c r="E69" t="s">
        <v>263</v>
      </c>
      <c r="F69" t="s">
        <v>388</v>
      </c>
    </row>
    <row r="70" spans="1:6" ht="12.75">
      <c r="A70" s="1" t="s">
        <v>19</v>
      </c>
      <c r="B70" s="1">
        <v>1</v>
      </c>
      <c r="C70" t="s">
        <v>20</v>
      </c>
      <c r="E70" t="s">
        <v>261</v>
      </c>
      <c r="F70" t="s">
        <v>388</v>
      </c>
    </row>
    <row r="71" spans="1:6" ht="12.75">
      <c r="A71" s="1" t="s">
        <v>19</v>
      </c>
      <c r="B71" s="1">
        <v>2</v>
      </c>
      <c r="C71" t="s">
        <v>20</v>
      </c>
      <c r="D71" t="s">
        <v>320</v>
      </c>
      <c r="E71" t="s">
        <v>261</v>
      </c>
      <c r="F71" t="s">
        <v>388</v>
      </c>
    </row>
    <row r="72" spans="1:6" ht="12.75">
      <c r="A72" s="1" t="s">
        <v>19</v>
      </c>
      <c r="B72" s="1">
        <v>1</v>
      </c>
      <c r="C72" t="s">
        <v>20</v>
      </c>
      <c r="D72" t="s">
        <v>375</v>
      </c>
      <c r="E72" t="s">
        <v>308</v>
      </c>
      <c r="F72" t="s">
        <v>388</v>
      </c>
    </row>
    <row r="73" spans="1:6" ht="12.75">
      <c r="A73" s="1" t="s">
        <v>19</v>
      </c>
      <c r="B73" s="1">
        <v>3</v>
      </c>
      <c r="C73" t="s">
        <v>20</v>
      </c>
      <c r="E73" t="s">
        <v>287</v>
      </c>
      <c r="F73" t="s">
        <v>388</v>
      </c>
    </row>
    <row r="74" spans="1:6" ht="12.75">
      <c r="A74" s="1" t="s">
        <v>19</v>
      </c>
      <c r="B74" s="1">
        <v>1</v>
      </c>
      <c r="C74" t="s">
        <v>20</v>
      </c>
      <c r="D74" t="s">
        <v>320</v>
      </c>
      <c r="E74" t="s">
        <v>287</v>
      </c>
      <c r="F74" t="s">
        <v>388</v>
      </c>
    </row>
    <row r="75" spans="1:6" ht="12.75">
      <c r="A75" s="1" t="s">
        <v>19</v>
      </c>
      <c r="B75" s="1">
        <v>1</v>
      </c>
      <c r="C75" t="s">
        <v>20</v>
      </c>
      <c r="D75" t="s">
        <v>320</v>
      </c>
      <c r="E75" t="s">
        <v>298</v>
      </c>
      <c r="F75" t="s">
        <v>388</v>
      </c>
    </row>
    <row r="76" spans="1:6" ht="12.75">
      <c r="A76" s="1" t="s">
        <v>19</v>
      </c>
      <c r="B76" s="1">
        <v>1</v>
      </c>
      <c r="C76" t="s">
        <v>20</v>
      </c>
      <c r="E76" t="s">
        <v>263</v>
      </c>
      <c r="F76" t="s">
        <v>429</v>
      </c>
    </row>
    <row r="77" spans="1:6" ht="12.75">
      <c r="A77" s="1" t="s">
        <v>19</v>
      </c>
      <c r="B77" s="1">
        <v>1</v>
      </c>
      <c r="C77" t="s">
        <v>20</v>
      </c>
      <c r="D77" t="s">
        <v>444</v>
      </c>
      <c r="E77" t="s">
        <v>263</v>
      </c>
      <c r="F77" t="s">
        <v>429</v>
      </c>
    </row>
    <row r="78" spans="1:6" ht="12.75">
      <c r="A78" s="1" t="s">
        <v>19</v>
      </c>
      <c r="B78" s="1">
        <v>1</v>
      </c>
      <c r="C78" t="s">
        <v>20</v>
      </c>
      <c r="D78" t="s">
        <v>409</v>
      </c>
      <c r="E78" t="s">
        <v>261</v>
      </c>
      <c r="F78" t="s">
        <v>429</v>
      </c>
    </row>
    <row r="79" spans="1:6" ht="12.75">
      <c r="A79" s="1" t="s">
        <v>19</v>
      </c>
      <c r="B79" s="1">
        <v>1</v>
      </c>
      <c r="C79" t="s">
        <v>20</v>
      </c>
      <c r="D79" t="s">
        <v>320</v>
      </c>
      <c r="E79" t="s">
        <v>261</v>
      </c>
      <c r="F79" t="s">
        <v>429</v>
      </c>
    </row>
    <row r="80" spans="1:6" ht="12.75">
      <c r="A80" s="1" t="s">
        <v>19</v>
      </c>
      <c r="B80" s="1">
        <v>1</v>
      </c>
      <c r="C80" t="s">
        <v>20</v>
      </c>
      <c r="D80" t="s">
        <v>320</v>
      </c>
      <c r="E80" t="s">
        <v>287</v>
      </c>
      <c r="F80" t="s">
        <v>429</v>
      </c>
    </row>
    <row r="81" spans="1:6" ht="12.75">
      <c r="A81" s="1" t="s">
        <v>21</v>
      </c>
      <c r="B81" s="1">
        <v>2</v>
      </c>
      <c r="C81" t="s">
        <v>321</v>
      </c>
      <c r="D81" t="s">
        <v>323</v>
      </c>
      <c r="E81" t="s">
        <v>263</v>
      </c>
      <c r="F81" t="s">
        <v>429</v>
      </c>
    </row>
    <row r="82" spans="1:6" ht="12.75">
      <c r="A82" s="1" t="s">
        <v>21</v>
      </c>
      <c r="B82" s="1">
        <v>1</v>
      </c>
      <c r="C82" t="s">
        <v>281</v>
      </c>
      <c r="D82" t="s">
        <v>323</v>
      </c>
      <c r="F82" t="s">
        <v>388</v>
      </c>
    </row>
    <row r="83" spans="1:6" ht="12.75">
      <c r="A83" s="1" t="s">
        <v>21</v>
      </c>
      <c r="B83" s="1">
        <v>1</v>
      </c>
      <c r="C83" t="s">
        <v>281</v>
      </c>
      <c r="D83" t="s">
        <v>323</v>
      </c>
      <c r="E83" t="s">
        <v>282</v>
      </c>
      <c r="F83" t="s">
        <v>388</v>
      </c>
    </row>
    <row r="84" spans="1:6" ht="12.75">
      <c r="A84" s="1" t="s">
        <v>21</v>
      </c>
      <c r="B84" s="1">
        <v>1</v>
      </c>
      <c r="C84" t="s">
        <v>281</v>
      </c>
      <c r="D84" t="s">
        <v>323</v>
      </c>
      <c r="E84" t="s">
        <v>261</v>
      </c>
      <c r="F84" t="s">
        <v>388</v>
      </c>
    </row>
    <row r="85" spans="1:6" ht="12.75">
      <c r="A85" s="1" t="s">
        <v>21</v>
      </c>
      <c r="B85" s="1">
        <v>2</v>
      </c>
      <c r="C85" t="s">
        <v>281</v>
      </c>
      <c r="D85" t="s">
        <v>323</v>
      </c>
      <c r="E85" t="s">
        <v>261</v>
      </c>
      <c r="F85" t="s">
        <v>388</v>
      </c>
    </row>
    <row r="86" spans="1:6" ht="12.75">
      <c r="A86" s="1" t="s">
        <v>21</v>
      </c>
      <c r="B86" s="1">
        <v>1</v>
      </c>
      <c r="C86" t="s">
        <v>281</v>
      </c>
      <c r="D86" t="s">
        <v>323</v>
      </c>
      <c r="E86" t="s">
        <v>261</v>
      </c>
      <c r="F86" t="s">
        <v>388</v>
      </c>
    </row>
    <row r="87" spans="1:6" ht="12.75">
      <c r="A87" s="1" t="s">
        <v>21</v>
      </c>
      <c r="B87" s="1">
        <v>1</v>
      </c>
      <c r="C87" t="s">
        <v>281</v>
      </c>
      <c r="D87" t="s">
        <v>323</v>
      </c>
      <c r="E87" t="s">
        <v>261</v>
      </c>
      <c r="F87" t="s">
        <v>388</v>
      </c>
    </row>
    <row r="88" spans="1:6" ht="12.75">
      <c r="A88" s="1" t="s">
        <v>21</v>
      </c>
      <c r="B88" s="1">
        <v>1</v>
      </c>
      <c r="C88" t="s">
        <v>281</v>
      </c>
      <c r="D88" t="s">
        <v>323</v>
      </c>
      <c r="E88" t="s">
        <v>261</v>
      </c>
      <c r="F88" t="s">
        <v>429</v>
      </c>
    </row>
    <row r="89" spans="1:6" ht="12.75">
      <c r="A89" s="1" t="s">
        <v>21</v>
      </c>
      <c r="B89" s="1">
        <v>1</v>
      </c>
      <c r="C89" t="s">
        <v>281</v>
      </c>
      <c r="D89" t="s">
        <v>323</v>
      </c>
      <c r="E89" t="s">
        <v>261</v>
      </c>
      <c r="F89" t="s">
        <v>429</v>
      </c>
    </row>
    <row r="90" spans="1:6" ht="12.75">
      <c r="A90" s="1" t="s">
        <v>21</v>
      </c>
      <c r="B90" s="1">
        <v>1</v>
      </c>
      <c r="C90" t="s">
        <v>281</v>
      </c>
      <c r="D90" t="s">
        <v>323</v>
      </c>
      <c r="E90" t="s">
        <v>261</v>
      </c>
      <c r="F90" t="s">
        <v>429</v>
      </c>
    </row>
    <row r="91" spans="1:6" ht="12.75">
      <c r="A91" s="1" t="s">
        <v>21</v>
      </c>
      <c r="B91" s="1">
        <v>1</v>
      </c>
      <c r="C91" t="s">
        <v>281</v>
      </c>
      <c r="D91" t="s">
        <v>323</v>
      </c>
      <c r="E91" t="s">
        <v>261</v>
      </c>
      <c r="F91" t="s">
        <v>429</v>
      </c>
    </row>
    <row r="92" spans="1:6" ht="12.75">
      <c r="A92" s="1" t="s">
        <v>21</v>
      </c>
      <c r="B92" s="1">
        <v>3</v>
      </c>
      <c r="C92" t="s">
        <v>281</v>
      </c>
      <c r="D92" t="s">
        <v>323</v>
      </c>
      <c r="F92" t="s">
        <v>457</v>
      </c>
    </row>
    <row r="93" spans="1:6" ht="12.75">
      <c r="A93" s="1" t="s">
        <v>21</v>
      </c>
      <c r="B93" s="1">
        <v>1</v>
      </c>
      <c r="C93" t="s">
        <v>283</v>
      </c>
      <c r="D93" t="s">
        <v>323</v>
      </c>
      <c r="F93" t="s">
        <v>388</v>
      </c>
    </row>
    <row r="94" spans="1:6" ht="12.75">
      <c r="A94" s="1" t="s">
        <v>21</v>
      </c>
      <c r="B94" s="1">
        <v>2</v>
      </c>
      <c r="C94" t="s">
        <v>283</v>
      </c>
      <c r="D94" t="s">
        <v>323</v>
      </c>
      <c r="E94" t="s">
        <v>263</v>
      </c>
      <c r="F94" t="s">
        <v>388</v>
      </c>
    </row>
    <row r="95" spans="1:6" ht="12.75">
      <c r="A95" s="1" t="s">
        <v>21</v>
      </c>
      <c r="B95" s="1">
        <v>1</v>
      </c>
      <c r="C95" t="s">
        <v>283</v>
      </c>
      <c r="D95" t="s">
        <v>323</v>
      </c>
      <c r="E95" t="s">
        <v>261</v>
      </c>
      <c r="F95" t="s">
        <v>388</v>
      </c>
    </row>
    <row r="96" spans="1:6" ht="12.75">
      <c r="A96" s="1" t="s">
        <v>21</v>
      </c>
      <c r="B96" s="1">
        <v>1</v>
      </c>
      <c r="C96" t="s">
        <v>283</v>
      </c>
      <c r="D96" t="s">
        <v>323</v>
      </c>
      <c r="E96" t="s">
        <v>261</v>
      </c>
      <c r="F96" t="s">
        <v>388</v>
      </c>
    </row>
    <row r="97" spans="1:6" ht="12.75">
      <c r="A97" s="1" t="s">
        <v>21</v>
      </c>
      <c r="B97" s="1">
        <v>1</v>
      </c>
      <c r="C97" t="s">
        <v>283</v>
      </c>
      <c r="D97" t="s">
        <v>323</v>
      </c>
      <c r="E97" t="s">
        <v>261</v>
      </c>
      <c r="F97" t="s">
        <v>388</v>
      </c>
    </row>
    <row r="98" spans="1:6" ht="12.75">
      <c r="A98" s="1" t="s">
        <v>21</v>
      </c>
      <c r="B98" s="1">
        <v>1</v>
      </c>
      <c r="C98" t="s">
        <v>283</v>
      </c>
      <c r="D98" t="s">
        <v>323</v>
      </c>
      <c r="E98" t="s">
        <v>261</v>
      </c>
      <c r="F98" t="s">
        <v>429</v>
      </c>
    </row>
    <row r="99" spans="1:6" ht="12.75">
      <c r="A99" s="1" t="s">
        <v>21</v>
      </c>
      <c r="B99" s="1">
        <v>2</v>
      </c>
      <c r="C99" t="s">
        <v>283</v>
      </c>
      <c r="D99" t="s">
        <v>323</v>
      </c>
      <c r="E99" t="s">
        <v>261</v>
      </c>
      <c r="F99" t="s">
        <v>429</v>
      </c>
    </row>
    <row r="100" spans="1:6" ht="12.75">
      <c r="A100" s="1" t="s">
        <v>22</v>
      </c>
      <c r="B100" s="1">
        <v>2</v>
      </c>
      <c r="C100" t="s">
        <v>324</v>
      </c>
      <c r="E100" t="s">
        <v>263</v>
      </c>
      <c r="F100" t="s">
        <v>388</v>
      </c>
    </row>
    <row r="101" spans="1:6" ht="12.75">
      <c r="A101" s="1" t="s">
        <v>22</v>
      </c>
      <c r="B101" s="1">
        <v>1</v>
      </c>
      <c r="C101" t="s">
        <v>324</v>
      </c>
      <c r="D101" t="s">
        <v>371</v>
      </c>
      <c r="E101" t="s">
        <v>263</v>
      </c>
      <c r="F101" t="s">
        <v>388</v>
      </c>
    </row>
    <row r="102" spans="1:6" ht="12.75">
      <c r="A102" s="1" t="s">
        <v>22</v>
      </c>
      <c r="B102" s="1">
        <v>1</v>
      </c>
      <c r="C102" t="s">
        <v>324</v>
      </c>
      <c r="E102" t="s">
        <v>261</v>
      </c>
      <c r="F102" t="s">
        <v>388</v>
      </c>
    </row>
    <row r="103" spans="1:6" ht="12.75">
      <c r="A103" s="1" t="s">
        <v>22</v>
      </c>
      <c r="B103" s="1">
        <v>1</v>
      </c>
      <c r="C103" t="s">
        <v>324</v>
      </c>
      <c r="D103" t="s">
        <v>335</v>
      </c>
      <c r="E103" t="s">
        <v>261</v>
      </c>
      <c r="F103" t="s">
        <v>388</v>
      </c>
    </row>
    <row r="104" spans="1:6" ht="12.75">
      <c r="A104" s="1" t="s">
        <v>22</v>
      </c>
      <c r="B104" s="1">
        <v>1</v>
      </c>
      <c r="C104" t="s">
        <v>324</v>
      </c>
      <c r="D104" t="s">
        <v>410</v>
      </c>
      <c r="E104" t="s">
        <v>261</v>
      </c>
      <c r="F104" t="s">
        <v>388</v>
      </c>
    </row>
    <row r="105" spans="1:6" ht="12.75">
      <c r="A105" s="1" t="s">
        <v>22</v>
      </c>
      <c r="B105" s="1">
        <v>1</v>
      </c>
      <c r="C105" t="s">
        <v>324</v>
      </c>
      <c r="D105" t="s">
        <v>365</v>
      </c>
      <c r="E105" t="s">
        <v>287</v>
      </c>
      <c r="F105" t="s">
        <v>388</v>
      </c>
    </row>
    <row r="106" spans="1:6" ht="12.75">
      <c r="A106" s="1" t="s">
        <v>22</v>
      </c>
      <c r="B106" s="1">
        <v>1</v>
      </c>
      <c r="C106" t="s">
        <v>324</v>
      </c>
      <c r="D106" t="s">
        <v>328</v>
      </c>
      <c r="E106" t="s">
        <v>287</v>
      </c>
      <c r="F106" t="s">
        <v>388</v>
      </c>
    </row>
    <row r="107" spans="1:6" ht="12.75">
      <c r="A107" s="1" t="s">
        <v>22</v>
      </c>
      <c r="B107" s="1">
        <v>1</v>
      </c>
      <c r="C107" t="s">
        <v>324</v>
      </c>
      <c r="D107" t="s">
        <v>371</v>
      </c>
      <c r="E107" t="s">
        <v>287</v>
      </c>
      <c r="F107" t="s">
        <v>388</v>
      </c>
    </row>
    <row r="108" spans="1:6" ht="12.75">
      <c r="A108" s="1" t="s">
        <v>22</v>
      </c>
      <c r="B108" s="1">
        <v>1</v>
      </c>
      <c r="C108" t="s">
        <v>324</v>
      </c>
      <c r="D108" t="s">
        <v>328</v>
      </c>
      <c r="E108" t="s">
        <v>298</v>
      </c>
      <c r="F108" t="s">
        <v>388</v>
      </c>
    </row>
    <row r="109" spans="1:6" ht="12.75">
      <c r="A109" s="1" t="s">
        <v>22</v>
      </c>
      <c r="B109" s="1">
        <v>1</v>
      </c>
      <c r="C109" t="s">
        <v>324</v>
      </c>
      <c r="D109" t="s">
        <v>364</v>
      </c>
      <c r="E109" t="s">
        <v>263</v>
      </c>
      <c r="F109" t="s">
        <v>429</v>
      </c>
    </row>
    <row r="110" spans="1:6" ht="12.75">
      <c r="A110" s="1" t="s">
        <v>22</v>
      </c>
      <c r="B110" s="1">
        <v>1</v>
      </c>
      <c r="C110" t="s">
        <v>324</v>
      </c>
      <c r="D110" t="s">
        <v>445</v>
      </c>
      <c r="E110" t="s">
        <v>263</v>
      </c>
      <c r="F110" t="s">
        <v>429</v>
      </c>
    </row>
    <row r="111" spans="1:6" ht="12.75">
      <c r="A111" s="1" t="s">
        <v>22</v>
      </c>
      <c r="B111" s="1">
        <v>1</v>
      </c>
      <c r="C111" t="s">
        <v>324</v>
      </c>
      <c r="D111" t="s">
        <v>371</v>
      </c>
      <c r="E111" t="s">
        <v>261</v>
      </c>
      <c r="F111" t="s">
        <v>429</v>
      </c>
    </row>
    <row r="112" spans="1:6" ht="12.75">
      <c r="A112" s="1" t="s">
        <v>22</v>
      </c>
      <c r="B112" s="1">
        <v>1</v>
      </c>
      <c r="C112" t="s">
        <v>324</v>
      </c>
      <c r="D112" t="s">
        <v>374</v>
      </c>
      <c r="E112" t="s">
        <v>308</v>
      </c>
      <c r="F112" t="s">
        <v>429</v>
      </c>
    </row>
    <row r="113" spans="1:6" ht="12.75">
      <c r="A113" s="1" t="s">
        <v>22</v>
      </c>
      <c r="B113" s="1">
        <v>1</v>
      </c>
      <c r="C113" t="s">
        <v>324</v>
      </c>
      <c r="D113" t="s">
        <v>328</v>
      </c>
      <c r="E113" t="s">
        <v>287</v>
      </c>
      <c r="F113" t="s">
        <v>429</v>
      </c>
    </row>
    <row r="114" spans="1:6" ht="12.75">
      <c r="A114" s="1" t="s">
        <v>22</v>
      </c>
      <c r="B114" s="1">
        <v>1</v>
      </c>
      <c r="C114" t="s">
        <v>25</v>
      </c>
      <c r="D114" t="s">
        <v>411</v>
      </c>
      <c r="F114" t="s">
        <v>388</v>
      </c>
    </row>
    <row r="115" spans="1:6" ht="12.75">
      <c r="A115" s="1" t="s">
        <v>22</v>
      </c>
      <c r="B115" s="1">
        <v>1</v>
      </c>
      <c r="C115" t="s">
        <v>25</v>
      </c>
      <c r="D115" t="s">
        <v>412</v>
      </c>
      <c r="E115" t="s">
        <v>263</v>
      </c>
      <c r="F115" t="s">
        <v>388</v>
      </c>
    </row>
    <row r="116" spans="1:6" ht="12.75">
      <c r="A116" s="1" t="s">
        <v>22</v>
      </c>
      <c r="B116" s="1">
        <v>1</v>
      </c>
      <c r="C116" t="s">
        <v>25</v>
      </c>
      <c r="D116" t="s">
        <v>286</v>
      </c>
      <c r="E116" t="s">
        <v>298</v>
      </c>
      <c r="F116" t="s">
        <v>388</v>
      </c>
    </row>
    <row r="117" spans="1:6" ht="12.75">
      <c r="A117" s="1" t="s">
        <v>22</v>
      </c>
      <c r="B117" s="1">
        <v>1</v>
      </c>
      <c r="C117" t="s">
        <v>25</v>
      </c>
      <c r="D117" t="s">
        <v>376</v>
      </c>
      <c r="E117" t="s">
        <v>282</v>
      </c>
      <c r="F117" t="s">
        <v>429</v>
      </c>
    </row>
    <row r="118" spans="1:6" ht="12.75">
      <c r="A118" s="1" t="s">
        <v>22</v>
      </c>
      <c r="B118" s="1">
        <v>1</v>
      </c>
      <c r="C118" t="s">
        <v>25</v>
      </c>
      <c r="D118" t="s">
        <v>339</v>
      </c>
      <c r="E118" t="s">
        <v>263</v>
      </c>
      <c r="F118" t="s">
        <v>429</v>
      </c>
    </row>
    <row r="119" spans="1:6" ht="12.75">
      <c r="A119" s="1" t="s">
        <v>22</v>
      </c>
      <c r="B119" s="1">
        <v>1</v>
      </c>
      <c r="C119" t="s">
        <v>25</v>
      </c>
      <c r="D119" t="s">
        <v>384</v>
      </c>
      <c r="E119" t="s">
        <v>263</v>
      </c>
      <c r="F119" t="s">
        <v>429</v>
      </c>
    </row>
    <row r="120" spans="1:6" ht="12.75">
      <c r="A120" s="1" t="s">
        <v>22</v>
      </c>
      <c r="B120" s="1">
        <v>4</v>
      </c>
      <c r="C120" t="s">
        <v>25</v>
      </c>
      <c r="D120" t="s">
        <v>285</v>
      </c>
      <c r="E120" t="s">
        <v>263</v>
      </c>
      <c r="F120" t="s">
        <v>429</v>
      </c>
    </row>
    <row r="121" spans="1:6" ht="12.75">
      <c r="A121" s="1" t="s">
        <v>22</v>
      </c>
      <c r="B121" s="1">
        <v>1</v>
      </c>
      <c r="C121" t="s">
        <v>25</v>
      </c>
      <c r="D121" t="s">
        <v>422</v>
      </c>
      <c r="E121" t="s">
        <v>261</v>
      </c>
      <c r="F121" t="s">
        <v>429</v>
      </c>
    </row>
    <row r="122" spans="1:6" ht="12.75">
      <c r="A122" s="1" t="s">
        <v>22</v>
      </c>
      <c r="B122" s="1">
        <v>1</v>
      </c>
      <c r="C122" t="s">
        <v>25</v>
      </c>
      <c r="D122" t="s">
        <v>446</v>
      </c>
      <c r="E122" t="s">
        <v>261</v>
      </c>
      <c r="F122" t="s">
        <v>429</v>
      </c>
    </row>
    <row r="123" spans="1:6" ht="12.75">
      <c r="A123" s="1" t="s">
        <v>22</v>
      </c>
      <c r="B123" s="1">
        <v>1</v>
      </c>
      <c r="C123" t="s">
        <v>25</v>
      </c>
      <c r="D123" t="s">
        <v>320</v>
      </c>
      <c r="E123" t="s">
        <v>261</v>
      </c>
      <c r="F123" t="s">
        <v>429</v>
      </c>
    </row>
    <row r="124" spans="1:6" ht="12.75">
      <c r="A124" s="1" t="s">
        <v>22</v>
      </c>
      <c r="B124" s="1">
        <v>1</v>
      </c>
      <c r="C124" t="s">
        <v>25</v>
      </c>
      <c r="D124" t="s">
        <v>384</v>
      </c>
      <c r="E124" t="s">
        <v>308</v>
      </c>
      <c r="F124" t="s">
        <v>429</v>
      </c>
    </row>
    <row r="125" spans="1:6" ht="12.75">
      <c r="A125" s="1" t="s">
        <v>22</v>
      </c>
      <c r="B125" s="1">
        <v>1</v>
      </c>
      <c r="C125" t="s">
        <v>25</v>
      </c>
      <c r="D125" t="s">
        <v>286</v>
      </c>
      <c r="E125" t="s">
        <v>287</v>
      </c>
      <c r="F125" t="s">
        <v>429</v>
      </c>
    </row>
    <row r="126" spans="1:6" ht="12.75">
      <c r="A126" s="1" t="s">
        <v>22</v>
      </c>
      <c r="B126" s="1">
        <v>1</v>
      </c>
      <c r="C126" t="s">
        <v>25</v>
      </c>
      <c r="D126" t="s">
        <v>286</v>
      </c>
      <c r="E126" t="s">
        <v>298</v>
      </c>
      <c r="F126" t="s">
        <v>429</v>
      </c>
    </row>
    <row r="127" spans="1:6" ht="12.75">
      <c r="A127" s="1" t="s">
        <v>22</v>
      </c>
      <c r="B127" s="1">
        <v>1</v>
      </c>
      <c r="C127" t="s">
        <v>26</v>
      </c>
      <c r="D127" t="s">
        <v>413</v>
      </c>
      <c r="E127" t="s">
        <v>282</v>
      </c>
      <c r="F127" t="s">
        <v>388</v>
      </c>
    </row>
    <row r="128" spans="1:6" ht="12.75">
      <c r="A128" s="1" t="s">
        <v>22</v>
      </c>
      <c r="B128" s="1">
        <v>1</v>
      </c>
      <c r="C128" t="s">
        <v>26</v>
      </c>
      <c r="D128" t="s">
        <v>414</v>
      </c>
      <c r="E128" t="s">
        <v>282</v>
      </c>
      <c r="F128" t="s">
        <v>388</v>
      </c>
    </row>
    <row r="129" spans="1:6" ht="12.75">
      <c r="A129" s="1" t="s">
        <v>22</v>
      </c>
      <c r="B129" s="1">
        <v>1</v>
      </c>
      <c r="C129" t="s">
        <v>26</v>
      </c>
      <c r="D129" t="s">
        <v>415</v>
      </c>
      <c r="E129" t="s">
        <v>282</v>
      </c>
      <c r="F129" t="s">
        <v>388</v>
      </c>
    </row>
    <row r="130" spans="1:6" ht="12.75">
      <c r="A130" s="1" t="s">
        <v>22</v>
      </c>
      <c r="B130" s="1">
        <v>1</v>
      </c>
      <c r="C130" t="s">
        <v>26</v>
      </c>
      <c r="D130" t="s">
        <v>286</v>
      </c>
      <c r="E130" t="s">
        <v>305</v>
      </c>
      <c r="F130" t="s">
        <v>388</v>
      </c>
    </row>
    <row r="131" spans="1:6" ht="12.75">
      <c r="A131" s="1" t="s">
        <v>22</v>
      </c>
      <c r="B131" s="1">
        <v>1</v>
      </c>
      <c r="C131" t="s">
        <v>26</v>
      </c>
      <c r="E131" t="s">
        <v>263</v>
      </c>
      <c r="F131" t="s">
        <v>388</v>
      </c>
    </row>
    <row r="132" spans="1:6" ht="12.75">
      <c r="A132" s="1" t="s">
        <v>22</v>
      </c>
      <c r="B132" s="1">
        <v>1</v>
      </c>
      <c r="C132" t="s">
        <v>26</v>
      </c>
      <c r="D132" t="s">
        <v>339</v>
      </c>
      <c r="E132" t="s">
        <v>263</v>
      </c>
      <c r="F132" t="s">
        <v>388</v>
      </c>
    </row>
    <row r="133" spans="1:6" ht="12.75">
      <c r="A133" s="1" t="s">
        <v>22</v>
      </c>
      <c r="B133" s="1">
        <v>1</v>
      </c>
      <c r="C133" t="s">
        <v>26</v>
      </c>
      <c r="D133" t="s">
        <v>416</v>
      </c>
      <c r="E133" t="s">
        <v>263</v>
      </c>
      <c r="F133" t="s">
        <v>388</v>
      </c>
    </row>
    <row r="134" spans="1:6" ht="12.75">
      <c r="A134" s="1" t="s">
        <v>22</v>
      </c>
      <c r="B134" s="1">
        <v>2</v>
      </c>
      <c r="C134" t="s">
        <v>26</v>
      </c>
      <c r="D134" t="s">
        <v>417</v>
      </c>
      <c r="E134" t="s">
        <v>263</v>
      </c>
      <c r="F134" t="s">
        <v>388</v>
      </c>
    </row>
    <row r="135" spans="1:6" ht="12.75">
      <c r="A135" s="1" t="s">
        <v>22</v>
      </c>
      <c r="B135" s="1">
        <v>3</v>
      </c>
      <c r="C135" t="s">
        <v>26</v>
      </c>
      <c r="D135" t="s">
        <v>286</v>
      </c>
      <c r="E135" t="s">
        <v>263</v>
      </c>
      <c r="F135" t="s">
        <v>388</v>
      </c>
    </row>
    <row r="136" spans="1:6" ht="12.75">
      <c r="A136" s="1" t="s">
        <v>22</v>
      </c>
      <c r="B136" s="1">
        <v>1</v>
      </c>
      <c r="C136" t="s">
        <v>26</v>
      </c>
      <c r="D136" t="s">
        <v>335</v>
      </c>
      <c r="E136" t="s">
        <v>261</v>
      </c>
      <c r="F136" t="s">
        <v>388</v>
      </c>
    </row>
    <row r="137" spans="1:6" ht="12.75">
      <c r="A137" s="1" t="s">
        <v>22</v>
      </c>
      <c r="B137" s="1">
        <v>1</v>
      </c>
      <c r="C137" t="s">
        <v>26</v>
      </c>
      <c r="D137" t="s">
        <v>418</v>
      </c>
      <c r="E137" t="s">
        <v>261</v>
      </c>
      <c r="F137" t="s">
        <v>388</v>
      </c>
    </row>
    <row r="138" spans="1:6" ht="12.75">
      <c r="A138" s="1" t="s">
        <v>22</v>
      </c>
      <c r="B138" s="1">
        <v>1</v>
      </c>
      <c r="C138" t="s">
        <v>26</v>
      </c>
      <c r="D138" t="s">
        <v>286</v>
      </c>
      <c r="E138" t="s">
        <v>261</v>
      </c>
      <c r="F138" t="s">
        <v>388</v>
      </c>
    </row>
    <row r="139" spans="1:6" ht="12.75">
      <c r="A139" s="1" t="s">
        <v>22</v>
      </c>
      <c r="B139" s="1">
        <v>1</v>
      </c>
      <c r="C139" t="s">
        <v>26</v>
      </c>
      <c r="D139" t="s">
        <v>419</v>
      </c>
      <c r="E139" t="s">
        <v>308</v>
      </c>
      <c r="F139" t="s">
        <v>388</v>
      </c>
    </row>
    <row r="140" spans="1:6" ht="12.75">
      <c r="A140" s="1" t="s">
        <v>22</v>
      </c>
      <c r="B140" s="1">
        <v>1</v>
      </c>
      <c r="C140" t="s">
        <v>26</v>
      </c>
      <c r="D140" t="s">
        <v>375</v>
      </c>
      <c r="E140" t="s">
        <v>308</v>
      </c>
      <c r="F140" t="s">
        <v>388</v>
      </c>
    </row>
    <row r="141" spans="1:6" ht="12.75">
      <c r="A141" s="1" t="s">
        <v>22</v>
      </c>
      <c r="B141" s="1">
        <v>1</v>
      </c>
      <c r="C141" t="s">
        <v>26</v>
      </c>
      <c r="D141" t="s">
        <v>278</v>
      </c>
      <c r="E141" t="s">
        <v>308</v>
      </c>
      <c r="F141" t="s">
        <v>388</v>
      </c>
    </row>
    <row r="142" spans="1:6" ht="12.75">
      <c r="A142" s="1" t="s">
        <v>22</v>
      </c>
      <c r="B142" s="1">
        <v>1</v>
      </c>
      <c r="C142" t="s">
        <v>26</v>
      </c>
      <c r="D142" t="s">
        <v>372</v>
      </c>
      <c r="E142" t="s">
        <v>308</v>
      </c>
      <c r="F142" t="s">
        <v>388</v>
      </c>
    </row>
    <row r="143" spans="1:6" ht="12.75">
      <c r="A143" s="1" t="s">
        <v>22</v>
      </c>
      <c r="B143" s="1">
        <v>1</v>
      </c>
      <c r="C143" t="s">
        <v>26</v>
      </c>
      <c r="D143" t="s">
        <v>286</v>
      </c>
      <c r="E143" t="s">
        <v>287</v>
      </c>
      <c r="F143" t="s">
        <v>388</v>
      </c>
    </row>
    <row r="144" spans="1:6" ht="12.75">
      <c r="A144" s="1" t="s">
        <v>22</v>
      </c>
      <c r="B144" s="1">
        <v>2</v>
      </c>
      <c r="C144" t="s">
        <v>26</v>
      </c>
      <c r="D144" t="s">
        <v>420</v>
      </c>
      <c r="E144" t="s">
        <v>298</v>
      </c>
      <c r="F144" t="s">
        <v>388</v>
      </c>
    </row>
    <row r="145" spans="1:6" ht="12.75">
      <c r="A145" s="1" t="s">
        <v>22</v>
      </c>
      <c r="B145" s="1">
        <v>1</v>
      </c>
      <c r="C145" t="s">
        <v>26</v>
      </c>
      <c r="D145" t="s">
        <v>421</v>
      </c>
      <c r="E145" t="s">
        <v>298</v>
      </c>
      <c r="F145" t="s">
        <v>388</v>
      </c>
    </row>
    <row r="146" spans="1:6" ht="12.75">
      <c r="A146" s="1" t="s">
        <v>22</v>
      </c>
      <c r="B146" s="1">
        <v>1</v>
      </c>
      <c r="C146" t="s">
        <v>26</v>
      </c>
      <c r="D146" t="s">
        <v>422</v>
      </c>
      <c r="E146" t="s">
        <v>298</v>
      </c>
      <c r="F146" t="s">
        <v>388</v>
      </c>
    </row>
    <row r="147" spans="1:6" ht="12.75">
      <c r="A147" s="1" t="s">
        <v>22</v>
      </c>
      <c r="B147" s="1">
        <v>1</v>
      </c>
      <c r="C147" t="s">
        <v>26</v>
      </c>
      <c r="D147" t="s">
        <v>447</v>
      </c>
      <c r="E147" t="s">
        <v>282</v>
      </c>
      <c r="F147" t="s">
        <v>429</v>
      </c>
    </row>
    <row r="148" spans="1:6" ht="12.75">
      <c r="A148" s="1" t="s">
        <v>22</v>
      </c>
      <c r="B148" s="1">
        <v>2</v>
      </c>
      <c r="C148" t="s">
        <v>26</v>
      </c>
      <c r="D148" t="s">
        <v>448</v>
      </c>
      <c r="E148" t="s">
        <v>282</v>
      </c>
      <c r="F148" t="s">
        <v>429</v>
      </c>
    </row>
    <row r="149" spans="1:6" ht="12.75">
      <c r="A149" s="1" t="s">
        <v>22</v>
      </c>
      <c r="B149" s="1">
        <v>1</v>
      </c>
      <c r="C149" t="s">
        <v>26</v>
      </c>
      <c r="D149" t="s">
        <v>372</v>
      </c>
      <c r="E149" t="s">
        <v>282</v>
      </c>
      <c r="F149" t="s">
        <v>429</v>
      </c>
    </row>
    <row r="150" spans="1:6" ht="12.75">
      <c r="A150" s="1" t="s">
        <v>22</v>
      </c>
      <c r="B150" s="1">
        <v>1</v>
      </c>
      <c r="C150" t="s">
        <v>26</v>
      </c>
      <c r="E150" t="s">
        <v>263</v>
      </c>
      <c r="F150" t="s">
        <v>429</v>
      </c>
    </row>
    <row r="151" spans="1:6" ht="12.75">
      <c r="A151" s="1" t="s">
        <v>22</v>
      </c>
      <c r="B151" s="1">
        <v>1</v>
      </c>
      <c r="C151" t="s">
        <v>26</v>
      </c>
      <c r="D151" t="s">
        <v>416</v>
      </c>
      <c r="E151" t="s">
        <v>263</v>
      </c>
      <c r="F151" t="s">
        <v>429</v>
      </c>
    </row>
    <row r="152" spans="1:6" ht="12.75">
      <c r="A152" s="1" t="s">
        <v>22</v>
      </c>
      <c r="B152" s="1">
        <v>1</v>
      </c>
      <c r="C152" t="s">
        <v>26</v>
      </c>
      <c r="D152" t="s">
        <v>417</v>
      </c>
      <c r="E152" t="s">
        <v>263</v>
      </c>
      <c r="F152" t="s">
        <v>429</v>
      </c>
    </row>
    <row r="153" spans="1:6" ht="12.75">
      <c r="A153" s="1" t="s">
        <v>22</v>
      </c>
      <c r="B153" s="1">
        <v>1</v>
      </c>
      <c r="C153" t="s">
        <v>26</v>
      </c>
      <c r="D153" t="s">
        <v>449</v>
      </c>
      <c r="E153" t="s">
        <v>263</v>
      </c>
      <c r="F153" t="s">
        <v>429</v>
      </c>
    </row>
    <row r="154" spans="1:6" ht="12.75">
      <c r="A154" s="1" t="s">
        <v>22</v>
      </c>
      <c r="B154" s="1">
        <v>2</v>
      </c>
      <c r="C154" t="s">
        <v>26</v>
      </c>
      <c r="D154" t="s">
        <v>289</v>
      </c>
      <c r="E154" t="s">
        <v>263</v>
      </c>
      <c r="F154" t="s">
        <v>429</v>
      </c>
    </row>
    <row r="155" spans="1:6" ht="12.75">
      <c r="A155" s="1" t="s">
        <v>22</v>
      </c>
      <c r="B155" s="1">
        <v>1</v>
      </c>
      <c r="C155" t="s">
        <v>26</v>
      </c>
      <c r="D155" t="s">
        <v>285</v>
      </c>
      <c r="E155" t="s">
        <v>263</v>
      </c>
      <c r="F155" t="s">
        <v>429</v>
      </c>
    </row>
    <row r="156" spans="1:6" ht="12.75">
      <c r="A156" s="1" t="s">
        <v>22</v>
      </c>
      <c r="B156" s="1">
        <v>2</v>
      </c>
      <c r="C156" t="s">
        <v>26</v>
      </c>
      <c r="D156" t="s">
        <v>450</v>
      </c>
      <c r="E156" t="s">
        <v>261</v>
      </c>
      <c r="F156" t="s">
        <v>429</v>
      </c>
    </row>
    <row r="157" spans="1:6" ht="12.75">
      <c r="A157" s="1" t="s">
        <v>22</v>
      </c>
      <c r="B157" s="1">
        <v>3</v>
      </c>
      <c r="C157" t="s">
        <v>26</v>
      </c>
      <c r="D157" t="s">
        <v>289</v>
      </c>
      <c r="E157" t="s">
        <v>261</v>
      </c>
      <c r="F157" t="s">
        <v>429</v>
      </c>
    </row>
    <row r="158" spans="1:6" ht="12.75">
      <c r="A158" s="1" t="s">
        <v>22</v>
      </c>
      <c r="B158" s="1">
        <v>1</v>
      </c>
      <c r="C158" t="s">
        <v>26</v>
      </c>
      <c r="D158" t="s">
        <v>409</v>
      </c>
      <c r="E158" t="s">
        <v>261</v>
      </c>
      <c r="F158" t="s">
        <v>429</v>
      </c>
    </row>
    <row r="159" spans="1:6" ht="12.75">
      <c r="A159" s="1" t="s">
        <v>22</v>
      </c>
      <c r="B159" s="1">
        <v>2</v>
      </c>
      <c r="C159" t="s">
        <v>26</v>
      </c>
      <c r="D159" t="s">
        <v>368</v>
      </c>
      <c r="E159" t="s">
        <v>308</v>
      </c>
      <c r="F159" t="s">
        <v>429</v>
      </c>
    </row>
    <row r="160" spans="1:6" ht="12.75">
      <c r="A160" s="1" t="s">
        <v>22</v>
      </c>
      <c r="B160" s="1">
        <v>1</v>
      </c>
      <c r="C160" t="s">
        <v>26</v>
      </c>
      <c r="D160" t="s">
        <v>451</v>
      </c>
      <c r="E160" t="s">
        <v>308</v>
      </c>
      <c r="F160" t="s">
        <v>429</v>
      </c>
    </row>
    <row r="161" spans="1:6" ht="12.75">
      <c r="A161" s="1" t="s">
        <v>22</v>
      </c>
      <c r="B161" s="1">
        <v>1</v>
      </c>
      <c r="C161" t="s">
        <v>26</v>
      </c>
      <c r="D161" t="s">
        <v>452</v>
      </c>
      <c r="E161" t="s">
        <v>308</v>
      </c>
      <c r="F161" t="s">
        <v>429</v>
      </c>
    </row>
    <row r="162" spans="1:6" ht="12.75">
      <c r="A162" s="1" t="s">
        <v>22</v>
      </c>
      <c r="B162" s="1">
        <v>1</v>
      </c>
      <c r="C162" t="s">
        <v>26</v>
      </c>
      <c r="D162" t="s">
        <v>289</v>
      </c>
      <c r="E162" t="s">
        <v>287</v>
      </c>
      <c r="F162" t="s">
        <v>429</v>
      </c>
    </row>
    <row r="163" spans="1:6" ht="12.75">
      <c r="A163" s="1" t="s">
        <v>22</v>
      </c>
      <c r="B163" s="1">
        <v>1</v>
      </c>
      <c r="C163" t="s">
        <v>26</v>
      </c>
      <c r="D163" t="s">
        <v>289</v>
      </c>
      <c r="E163" t="s">
        <v>298</v>
      </c>
      <c r="F163" t="s">
        <v>429</v>
      </c>
    </row>
    <row r="164" spans="1:6" ht="12.75">
      <c r="A164" s="1" t="s">
        <v>22</v>
      </c>
      <c r="B164" s="1">
        <v>1</v>
      </c>
      <c r="C164" t="s">
        <v>28</v>
      </c>
      <c r="D164" t="s">
        <v>423</v>
      </c>
      <c r="E164" t="s">
        <v>263</v>
      </c>
      <c r="F164" t="s">
        <v>388</v>
      </c>
    </row>
    <row r="165" spans="1:6" ht="12.75">
      <c r="A165" s="1" t="s">
        <v>22</v>
      </c>
      <c r="B165" s="1">
        <v>1</v>
      </c>
      <c r="C165" t="s">
        <v>28</v>
      </c>
      <c r="D165" t="s">
        <v>348</v>
      </c>
      <c r="E165" t="s">
        <v>263</v>
      </c>
      <c r="F165" t="s">
        <v>388</v>
      </c>
    </row>
    <row r="166" spans="1:6" ht="12.75">
      <c r="A166" s="1" t="s">
        <v>22</v>
      </c>
      <c r="B166" s="1">
        <v>1</v>
      </c>
      <c r="C166" t="s">
        <v>28</v>
      </c>
      <c r="D166" t="s">
        <v>286</v>
      </c>
      <c r="E166" t="s">
        <v>263</v>
      </c>
      <c r="F166" t="s">
        <v>388</v>
      </c>
    </row>
    <row r="167" spans="1:6" ht="12.75">
      <c r="A167" s="1" t="s">
        <v>22</v>
      </c>
      <c r="B167" s="1">
        <v>1</v>
      </c>
      <c r="C167" t="s">
        <v>28</v>
      </c>
      <c r="D167" t="s">
        <v>320</v>
      </c>
      <c r="E167" t="s">
        <v>263</v>
      </c>
      <c r="F167" t="s">
        <v>388</v>
      </c>
    </row>
    <row r="168" spans="1:6" ht="12.75">
      <c r="A168" s="1" t="s">
        <v>22</v>
      </c>
      <c r="B168" s="1">
        <v>1</v>
      </c>
      <c r="C168" t="s">
        <v>28</v>
      </c>
      <c r="D168" t="s">
        <v>285</v>
      </c>
      <c r="E168" t="s">
        <v>261</v>
      </c>
      <c r="F168" t="s">
        <v>388</v>
      </c>
    </row>
    <row r="169" spans="1:6" ht="12.75">
      <c r="A169" s="1" t="s">
        <v>22</v>
      </c>
      <c r="B169" s="1">
        <v>1</v>
      </c>
      <c r="C169" t="s">
        <v>28</v>
      </c>
      <c r="D169" t="s">
        <v>320</v>
      </c>
      <c r="E169" t="s">
        <v>261</v>
      </c>
      <c r="F169" t="s">
        <v>429</v>
      </c>
    </row>
    <row r="170" spans="1:6" ht="12.75">
      <c r="A170" s="1" t="s">
        <v>29</v>
      </c>
      <c r="B170" s="1">
        <v>1</v>
      </c>
      <c r="C170" t="s">
        <v>189</v>
      </c>
      <c r="D170" t="s">
        <v>286</v>
      </c>
      <c r="E170" t="s">
        <v>305</v>
      </c>
      <c r="F170" t="s">
        <v>429</v>
      </c>
    </row>
    <row r="171" spans="1:6" ht="12.75">
      <c r="A171" s="1" t="s">
        <v>31</v>
      </c>
      <c r="B171" s="1">
        <v>1</v>
      </c>
      <c r="C171" t="s">
        <v>12</v>
      </c>
      <c r="D171" t="s">
        <v>424</v>
      </c>
      <c r="F171" t="s">
        <v>388</v>
      </c>
    </row>
    <row r="172" spans="1:6" ht="12.75">
      <c r="A172" s="1" t="s">
        <v>31</v>
      </c>
      <c r="B172" s="1">
        <v>1</v>
      </c>
      <c r="C172" t="s">
        <v>12</v>
      </c>
      <c r="D172" t="s">
        <v>343</v>
      </c>
      <c r="F172" t="s">
        <v>388</v>
      </c>
    </row>
    <row r="173" spans="1:6" ht="12.75">
      <c r="A173" s="1" t="s">
        <v>31</v>
      </c>
      <c r="B173" s="1">
        <v>1</v>
      </c>
      <c r="C173" t="s">
        <v>12</v>
      </c>
      <c r="D173" t="s">
        <v>425</v>
      </c>
      <c r="F173" t="s">
        <v>388</v>
      </c>
    </row>
    <row r="174" spans="1:6" ht="12.75">
      <c r="A174" s="1" t="s">
        <v>31</v>
      </c>
      <c r="B174" s="1">
        <v>1</v>
      </c>
      <c r="C174" t="s">
        <v>12</v>
      </c>
      <c r="D174" t="s">
        <v>453</v>
      </c>
      <c r="F174" t="s">
        <v>429</v>
      </c>
    </row>
    <row r="175" spans="1:6" ht="12.75">
      <c r="A175" s="1" t="s">
        <v>31</v>
      </c>
      <c r="B175" s="1">
        <v>1</v>
      </c>
      <c r="C175" t="s">
        <v>12</v>
      </c>
      <c r="D175" t="s">
        <v>454</v>
      </c>
      <c r="F175" t="s">
        <v>429</v>
      </c>
    </row>
    <row r="176" spans="1:6" ht="12.75">
      <c r="A176" s="1" t="s">
        <v>31</v>
      </c>
      <c r="B176" s="1">
        <v>1</v>
      </c>
      <c r="C176" t="s">
        <v>12</v>
      </c>
      <c r="D176" t="s">
        <v>343</v>
      </c>
      <c r="E176" t="s">
        <v>263</v>
      </c>
      <c r="F176" t="s">
        <v>429</v>
      </c>
    </row>
    <row r="177" spans="1:6" ht="12.75">
      <c r="A177" s="1" t="s">
        <v>31</v>
      </c>
      <c r="B177" s="1">
        <v>1</v>
      </c>
      <c r="C177" t="s">
        <v>300</v>
      </c>
      <c r="D177" t="s">
        <v>426</v>
      </c>
      <c r="E177" t="s">
        <v>263</v>
      </c>
      <c r="F177" t="s">
        <v>388</v>
      </c>
    </row>
    <row r="178" spans="1:6" ht="12.75">
      <c r="A178" s="1" t="s">
        <v>31</v>
      </c>
      <c r="B178" s="1">
        <v>1</v>
      </c>
      <c r="C178" t="s">
        <v>300</v>
      </c>
      <c r="D178" t="s">
        <v>269</v>
      </c>
      <c r="E178" t="s">
        <v>261</v>
      </c>
      <c r="F178" t="s">
        <v>388</v>
      </c>
    </row>
    <row r="179" spans="1:6" ht="12.75">
      <c r="A179" s="1" t="s">
        <v>31</v>
      </c>
      <c r="B179" s="1">
        <v>1</v>
      </c>
      <c r="C179" t="s">
        <v>300</v>
      </c>
      <c r="D179" t="s">
        <v>427</v>
      </c>
      <c r="E179" t="s">
        <v>287</v>
      </c>
      <c r="F179" t="s">
        <v>388</v>
      </c>
    </row>
    <row r="180" spans="1:6" ht="12.75">
      <c r="A180" s="1" t="s">
        <v>31</v>
      </c>
      <c r="B180" s="1">
        <v>1</v>
      </c>
      <c r="C180" t="s">
        <v>302</v>
      </c>
      <c r="D180" t="s">
        <v>345</v>
      </c>
      <c r="F180" t="s">
        <v>388</v>
      </c>
    </row>
    <row r="181" spans="1:6" ht="12.75">
      <c r="A181" s="1" t="s">
        <v>31</v>
      </c>
      <c r="B181" s="1">
        <v>1</v>
      </c>
      <c r="C181" t="s">
        <v>302</v>
      </c>
      <c r="D181" t="s">
        <v>345</v>
      </c>
      <c r="E181" t="s">
        <v>263</v>
      </c>
      <c r="F181" t="s">
        <v>388</v>
      </c>
    </row>
    <row r="182" spans="1:6" ht="12.75">
      <c r="A182" s="1" t="s">
        <v>31</v>
      </c>
      <c r="B182" s="1">
        <v>1</v>
      </c>
      <c r="C182" t="s">
        <v>302</v>
      </c>
      <c r="F182" t="s">
        <v>429</v>
      </c>
    </row>
    <row r="183" spans="1:6" ht="12.75">
      <c r="A183" s="1" t="s">
        <v>31</v>
      </c>
      <c r="B183" s="1">
        <v>4</v>
      </c>
      <c r="C183" t="s">
        <v>302</v>
      </c>
      <c r="D183" t="s">
        <v>345</v>
      </c>
      <c r="F183" t="s">
        <v>429</v>
      </c>
    </row>
    <row r="184" spans="1:6" ht="12.75">
      <c r="A184" s="1" t="s">
        <v>31</v>
      </c>
      <c r="B184" s="1">
        <v>1</v>
      </c>
      <c r="C184" t="s">
        <v>302</v>
      </c>
      <c r="D184" t="s">
        <v>346</v>
      </c>
      <c r="F184" t="s">
        <v>429</v>
      </c>
    </row>
    <row r="185" spans="1:6" ht="12.75">
      <c r="A185" s="1" t="s">
        <v>31</v>
      </c>
      <c r="B185" s="1">
        <v>1</v>
      </c>
      <c r="C185" t="s">
        <v>302</v>
      </c>
      <c r="D185" t="s">
        <v>455</v>
      </c>
      <c r="F185" t="s">
        <v>429</v>
      </c>
    </row>
    <row r="186" spans="1:6" ht="12.75">
      <c r="A186" s="1" t="s">
        <v>31</v>
      </c>
      <c r="B186" s="1">
        <v>1</v>
      </c>
      <c r="C186" t="s">
        <v>428</v>
      </c>
      <c r="E186" t="s">
        <v>263</v>
      </c>
      <c r="F186" t="s">
        <v>388</v>
      </c>
    </row>
    <row r="187" spans="1:6" ht="12.75">
      <c r="A187" s="1" t="s">
        <v>31</v>
      </c>
      <c r="B187" s="1">
        <v>1</v>
      </c>
      <c r="C187" t="s">
        <v>347</v>
      </c>
      <c r="D187" t="s">
        <v>456</v>
      </c>
      <c r="E187" t="s">
        <v>282</v>
      </c>
      <c r="F187" t="s">
        <v>429</v>
      </c>
    </row>
    <row r="188" ht="12.75">
      <c r="B188" s="4">
        <f>SUM(B4:B187)</f>
        <v>242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
September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12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5</v>
      </c>
      <c r="E5" s="36">
        <f aca="true" t="shared" si="0" ref="E5:E11">SUM(C5:D5)</f>
        <v>12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9147.24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>
        <v>1</v>
      </c>
      <c r="D8" s="42">
        <v>3</v>
      </c>
      <c r="E8" s="36">
        <f t="shared" si="0"/>
        <v>4</v>
      </c>
      <c r="F8" s="36">
        <v>6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4629.47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2</v>
      </c>
      <c r="E9" s="36">
        <f t="shared" si="0"/>
        <v>2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3459.89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15</v>
      </c>
      <c r="D13" s="42">
        <v>8</v>
      </c>
      <c r="E13" s="36">
        <f aca="true" t="shared" si="1" ref="E13:E21">SUM(C13:D13)</f>
        <v>23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7225.62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12</v>
      </c>
      <c r="D15" s="42">
        <v>3</v>
      </c>
      <c r="E15" s="36">
        <f t="shared" si="1"/>
        <v>15</v>
      </c>
      <c r="F15" s="36">
        <v>15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8319.6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4</v>
      </c>
      <c r="E16" s="36">
        <f t="shared" si="1"/>
        <v>11</v>
      </c>
      <c r="F16" s="36">
        <v>11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6357.89</v>
      </c>
      <c r="L16" t="s">
        <v>91</v>
      </c>
    </row>
    <row r="17" spans="1:12" ht="12.75">
      <c r="A17" s="21" t="s">
        <v>17</v>
      </c>
      <c r="B17" t="s">
        <v>18</v>
      </c>
      <c r="C17" s="41">
        <v>15</v>
      </c>
      <c r="D17" s="42">
        <v>13</v>
      </c>
      <c r="E17" s="36">
        <f t="shared" si="1"/>
        <v>28</v>
      </c>
      <c r="F17" s="36">
        <v>29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15810.81</v>
      </c>
      <c r="L17" t="s">
        <v>91</v>
      </c>
    </row>
    <row r="18" spans="1:12" ht="12.75">
      <c r="A18" s="21" t="s">
        <v>183</v>
      </c>
      <c r="B18" t="s">
        <v>185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1278.75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8</v>
      </c>
      <c r="D23" s="42">
        <v>5</v>
      </c>
      <c r="E23" s="36">
        <f>SUM(C23:D23)</f>
        <v>13</v>
      </c>
      <c r="F23" s="36">
        <v>15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37286.11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10</v>
      </c>
      <c r="D28" s="42">
        <v>8</v>
      </c>
      <c r="E28" s="36">
        <f aca="true" t="shared" si="3" ref="E28:E33">SUM(C28:D28)</f>
        <v>18</v>
      </c>
      <c r="F28" s="36">
        <v>40</v>
      </c>
      <c r="G28" s="36">
        <f>SUM(E28+E29+E30+E31+E32+E33-F28)</f>
        <v>-7</v>
      </c>
      <c r="H28" t="s">
        <v>59</v>
      </c>
      <c r="I28" s="21" t="s">
        <v>151</v>
      </c>
      <c r="J28" s="1" t="s">
        <v>49</v>
      </c>
      <c r="K28" s="27">
        <v>25268.57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/>
      <c r="L29" t="s">
        <v>91</v>
      </c>
    </row>
    <row r="30" spans="1:12" ht="12.75">
      <c r="A30" s="21" t="s">
        <v>21</v>
      </c>
      <c r="B30" t="s">
        <v>240</v>
      </c>
      <c r="C30" s="41">
        <v>7</v>
      </c>
      <c r="D30" s="42">
        <v>4</v>
      </c>
      <c r="E30" s="36">
        <f t="shared" si="3"/>
        <v>11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10130.93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>
        <v>4</v>
      </c>
      <c r="E31" s="36">
        <f t="shared" si="3"/>
        <v>4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944.97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5576.38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3214.64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141.12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12</v>
      </c>
      <c r="D38" s="42">
        <v>12</v>
      </c>
      <c r="E38" s="36">
        <f aca="true" t="shared" si="4" ref="E38:E45">SUM(C38:D38)</f>
        <v>24</v>
      </c>
      <c r="F38" s="36">
        <v>25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28764.75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8</v>
      </c>
      <c r="E40" s="36">
        <f t="shared" si="4"/>
        <v>10</v>
      </c>
      <c r="F40" s="36">
        <v>11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17584.86</v>
      </c>
      <c r="L40" t="s">
        <v>91</v>
      </c>
    </row>
    <row r="41" spans="1:12" ht="12.75">
      <c r="A41" s="21" t="s">
        <v>22</v>
      </c>
      <c r="B41" t="s">
        <v>26</v>
      </c>
      <c r="C41" s="41">
        <v>20</v>
      </c>
      <c r="D41" s="42">
        <v>19</v>
      </c>
      <c r="E41" s="36">
        <f t="shared" si="4"/>
        <v>39</v>
      </c>
      <c r="F41" s="36">
        <v>42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51588.25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8</v>
      </c>
      <c r="D43" s="42">
        <v>3</v>
      </c>
      <c r="E43" s="36">
        <f t="shared" si="4"/>
        <v>11</v>
      </c>
      <c r="F43" s="36">
        <v>11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20485.96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>
        <v>1125.74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1</v>
      </c>
      <c r="E45" s="36">
        <f t="shared" si="4"/>
        <v>2</v>
      </c>
      <c r="F45" s="36">
        <v>2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1503.56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2</v>
      </c>
      <c r="E47" s="36">
        <f aca="true" t="shared" si="5" ref="E47:E55">SUM(C47:D47)</f>
        <v>8</v>
      </c>
      <c r="F47" s="36">
        <v>38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3523.7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2</v>
      </c>
      <c r="D49" s="42"/>
      <c r="E49" s="36">
        <f t="shared" si="5"/>
        <v>2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5040.25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>
        <v>8353.05</v>
      </c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>
        <v>1</v>
      </c>
      <c r="E53" s="36">
        <f t="shared" si="5"/>
        <v>1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/>
      <c r="D54" s="42">
        <v>2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1712.1</v>
      </c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630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225</v>
      </c>
      <c r="B58" t="s">
        <v>224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1167</v>
      </c>
      <c r="L58" t="s">
        <v>91</v>
      </c>
    </row>
    <row r="59" spans="1:12" ht="12" customHeight="1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" customHeight="1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" customHeight="1">
      <c r="A61" s="21"/>
      <c r="C61" s="76">
        <f>SUM(C4:C58)</f>
        <v>142</v>
      </c>
      <c r="D61" s="76">
        <f>SUM(D4:D58)</f>
        <v>109</v>
      </c>
      <c r="E61" s="76">
        <f>SUM(E4:E59)</f>
        <v>251</v>
      </c>
      <c r="F61" s="76">
        <f>SUM(F4:F59)</f>
        <v>260</v>
      </c>
      <c r="G61" s="76">
        <f>SUM(G57+G47+G45+G44+G43+G41+G40+G39+G38+G28+G23+G21+G17+G16+G15+G10+G8+G7+G4)</f>
        <v>-9</v>
      </c>
      <c r="H61"/>
      <c r="J61" s="32" t="s">
        <v>173</v>
      </c>
      <c r="K61" s="18">
        <f>SUM(K4:K60)</f>
        <v>280291.00999999995</v>
      </c>
      <c r="L61" t="s">
        <v>91</v>
      </c>
    </row>
    <row r="62" spans="1:10" ht="12" customHeight="1">
      <c r="A62" s="81">
        <v>39356</v>
      </c>
      <c r="B62" s="77" t="s">
        <v>174</v>
      </c>
      <c r="D62" s="1"/>
      <c r="E62" s="1"/>
      <c r="H62"/>
      <c r="J62" s="1"/>
    </row>
    <row r="63" spans="1:11" ht="12" customHeight="1">
      <c r="A63" s="121">
        <v>39370</v>
      </c>
      <c r="B63" s="78" t="s">
        <v>553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20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96</v>
      </c>
      <c r="H64"/>
      <c r="I64" s="17"/>
      <c r="J64" s="11" t="s">
        <v>61</v>
      </c>
      <c r="K64" s="39">
        <f>SUM(K7+K10+K13+K14+K15+K16+K17+K18+K20+K21+K44+K47+K54+K55)</f>
        <v>45984.20999999999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25</v>
      </c>
      <c r="H65"/>
      <c r="I65" s="17"/>
      <c r="J65" s="11" t="s">
        <v>62</v>
      </c>
      <c r="K65" s="39">
        <f>SUM(K4+K5+K23+K24+K25+K26)</f>
        <v>46433.35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130</v>
      </c>
      <c r="I66" s="17"/>
      <c r="J66" s="11" t="s">
        <v>63</v>
      </c>
      <c r="K66" s="39">
        <f>SUM(K6+K8+K9+K11+K19+K28+K29+K30+K31+K32+K33+K34+K35+K36+K38+K39+K40+K41+K42+K43+K45+K48+K49+K50+K51+K52+K53+K57+K58+K59+K60)</f>
        <v>187873.44999999998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251</v>
      </c>
      <c r="H67"/>
      <c r="I67" s="18"/>
      <c r="J67" s="11" t="s">
        <v>66</v>
      </c>
      <c r="K67" s="18">
        <f>SUM(K64:K66)</f>
        <v>280291.01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September 2007</oddHeader>
    <oddFooter>&amp;R&amp;8&amp;UDiese Aufstellung finden Sie auch unter :
&amp;UJugTransfer / Jug 4000 / Haushalt / HzE Statistik /  HzE Statistik 2007 / HzE Statistik 0907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2007-10-15T13:46:35Z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