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7725" windowHeight="9090" tabRatio="853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Träger" sheetId="13" r:id="rId13"/>
  </sheets>
  <definedNames>
    <definedName name="_xlnm.Print_Area" localSheetId="5">'RSD A Träger'!$A:$F</definedName>
    <definedName name="_xlnm.Print_Area" localSheetId="12">'Träger'!$A:$F</definedName>
    <definedName name="_xlnm.Print_Titles" localSheetId="5">'RSD A Träger'!$1:$3</definedName>
    <definedName name="_xlnm.Print_Titles" localSheetId="7">'RSD B Träger'!$1:$3</definedName>
    <definedName name="_xlnm.Print_Titles" localSheetId="9">'RSD C Träger'!$1:$3</definedName>
  </definedNames>
  <calcPr fullCalcOnLoad="1"/>
</workbook>
</file>

<file path=xl/sharedStrings.xml><?xml version="1.0" encoding="utf-8"?>
<sst xmlns="http://schemas.openxmlformats.org/spreadsheetml/2006/main" count="8572" uniqueCount="528">
  <si>
    <t>Hilfeart</t>
  </si>
  <si>
    <t>BLB</t>
  </si>
  <si>
    <t>RSD A</t>
  </si>
  <si>
    <t>RSD B</t>
  </si>
  <si>
    <t>RSD C</t>
  </si>
  <si>
    <t>RSD D</t>
  </si>
  <si>
    <t>§ 13, 1</t>
  </si>
  <si>
    <t>§ 13, 2</t>
  </si>
  <si>
    <t>§ 18, 3</t>
  </si>
  <si>
    <t>Begleiteter Umgang</t>
  </si>
  <si>
    <t>§ 19</t>
  </si>
  <si>
    <t>§ 27, 3</t>
  </si>
  <si>
    <t>Ambulante Psychotherapie</t>
  </si>
  <si>
    <t>§ 29</t>
  </si>
  <si>
    <t>Soziale Gruppenarbeit</t>
  </si>
  <si>
    <t>§ 30</t>
  </si>
  <si>
    <t>Erziehungsbeistand / Betreuungshelfer</t>
  </si>
  <si>
    <t>§ 31</t>
  </si>
  <si>
    <t>Sozialpädagogische Familienhilfe</t>
  </si>
  <si>
    <t>§ 32</t>
  </si>
  <si>
    <t>Tagesgruppe</t>
  </si>
  <si>
    <t>§ 33</t>
  </si>
  <si>
    <t>§ 34</t>
  </si>
  <si>
    <t>Betreutes Einzelwohnen (BEW)</t>
  </si>
  <si>
    <t>Erziehungsstellen</t>
  </si>
  <si>
    <t>Erziehungswohngruppen</t>
  </si>
  <si>
    <t>Schichtdienstgruppe</t>
  </si>
  <si>
    <t>Wohngemeinschaften (WG-BWV)</t>
  </si>
  <si>
    <t>Wohngruppen mit alt. innewohnender Bertreuung</t>
  </si>
  <si>
    <t>§ 35</t>
  </si>
  <si>
    <t>Intensive sozialpädagogische Einzelbetreuung (stat.)</t>
  </si>
  <si>
    <t>§ 35a</t>
  </si>
  <si>
    <t>4040 / 671 54 / 160</t>
  </si>
  <si>
    <t>4040 / 671 54 / 161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</si>
  <si>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</si>
  <si>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</si>
  <si>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</si>
  <si>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</si>
  <si>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</si>
  <si>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</si>
  <si>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</si>
  <si>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</si>
  <si>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</si>
  <si>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</si>
  <si>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</si>
  <si>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</si>
  <si>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</si>
  <si>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4042 / 671 58 / 173</t>
  </si>
  <si>
    <t>4040 / 671 61 / 153</t>
  </si>
  <si>
    <t>4042 / 671 42 / 130</t>
  </si>
  <si>
    <t>Kapitel / Titel Unterkonto</t>
  </si>
  <si>
    <t>ggf. HHP-Ansatz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</si>
  <si>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</si>
  <si>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</si>
  <si>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</si>
  <si>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</si>
  <si>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</si>
  <si>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</si>
  <si>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</si>
  <si>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</si>
  <si>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</si>
  <si>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</si>
  <si>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</si>
  <si>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</si>
  <si>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</si>
  <si>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</si>
  <si>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Probe</t>
  </si>
  <si>
    <t>Unterkonto</t>
  </si>
  <si>
    <t>Kapitel / Titel /</t>
  </si>
  <si>
    <t>Intensive sozialpädagogische Einzelbetreuung (amb.)</t>
  </si>
  <si>
    <t>Sozialpädagog. Hilfen z. beruflichen u.sozialen Integration</t>
  </si>
  <si>
    <t>Sozialpädagog. begleitete außerbetriebliche Ausbildung</t>
  </si>
  <si>
    <t>§ 13, 3</t>
  </si>
  <si>
    <t>Sozialpädagog.Ausbild.maßnahme incl. Unterbringung</t>
  </si>
  <si>
    <t>4040 / 671 54 / 162</t>
  </si>
  <si>
    <t>§ 20</t>
  </si>
  <si>
    <t>Betreuung / Versorgung von Kindern in Notsituationen</t>
  </si>
  <si>
    <t>4040 / 671 43 / 000</t>
  </si>
  <si>
    <t>Teilstationäre Familienpflege</t>
  </si>
  <si>
    <t>§ 32, 2</t>
  </si>
  <si>
    <t>Beratung und Begleitung von Pflegeeltern</t>
  </si>
  <si>
    <t>§42</t>
  </si>
  <si>
    <t>4042 / 671 45 / 141</t>
  </si>
  <si>
    <t>4040 / 671 23 / 172</t>
  </si>
  <si>
    <t>4040 / 671 23 / 173</t>
  </si>
  <si>
    <t>4040 / 671 23 / 171</t>
  </si>
  <si>
    <t>§ 21</t>
  </si>
  <si>
    <t>Notwendige Unterbringung z.Erfüllung der Schulpflicht</t>
  </si>
  <si>
    <t>Kapitel / Titel / Ukto</t>
  </si>
  <si>
    <t>Betrag</t>
  </si>
  <si>
    <t>Beträge</t>
  </si>
  <si>
    <t>€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</si>
  <si>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</si>
  <si>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</si>
  <si>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</si>
  <si>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</si>
  <si>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</si>
  <si>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</si>
  <si>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</si>
  <si>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</si>
  <si>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</si>
  <si>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</si>
  <si>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</si>
  <si>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</si>
  <si>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</si>
  <si>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</si>
  <si>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</si>
  <si>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 xml:space="preserve">Prognose </t>
  </si>
  <si>
    <t>BEW+BVW greifen auf denselben Titel zurück</t>
  </si>
  <si>
    <t>4042 / 671 31 / 000*</t>
  </si>
  <si>
    <t>s.o.</t>
  </si>
  <si>
    <t>Träger</t>
  </si>
  <si>
    <t>Hilfegewährungsort</t>
  </si>
  <si>
    <t>Anzahl</t>
  </si>
  <si>
    <t>Rechts-</t>
  </si>
  <si>
    <t>grundlage</t>
  </si>
  <si>
    <t xml:space="preserve">Anzahl 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</si>
  <si>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</si>
  <si>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</si>
  <si>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</si>
  <si>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</si>
  <si>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</si>
  <si>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</si>
  <si>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</si>
  <si>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</si>
  <si>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</si>
  <si>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</si>
  <si>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</si>
  <si>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Reg.Team</t>
  </si>
  <si>
    <t>Mengen-</t>
  </si>
  <si>
    <t>Statistik</t>
  </si>
  <si>
    <t>Differenz</t>
  </si>
  <si>
    <t>HzE / Mengen</t>
  </si>
  <si>
    <t>Gem.Wohnform f.Mütter/Väter u.Kind.-rund-um-die-Uhr-Versorg.</t>
  </si>
  <si>
    <t>Gem.Wohnform f.Mütter/Väter u.Kind-Betr.Einzelwohneinheiten</t>
  </si>
  <si>
    <t>grund-</t>
  </si>
  <si>
    <t>lage</t>
  </si>
  <si>
    <t>Gem.Wohnform f.Mütter/Väter u.Kind-Rund-um-die-Uhr-Versorg.</t>
  </si>
  <si>
    <t>IST-</t>
  </si>
  <si>
    <t>Produkt</t>
  </si>
  <si>
    <t>Nummer</t>
  </si>
  <si>
    <t>793 83</t>
  </si>
  <si>
    <t>787 39</t>
  </si>
  <si>
    <t>787 40</t>
  </si>
  <si>
    <t>787 41</t>
  </si>
  <si>
    <t>787 30</t>
  </si>
  <si>
    <t>787 31</t>
  </si>
  <si>
    <t>787 32</t>
  </si>
  <si>
    <t>787 33</t>
  </si>
  <si>
    <t>787 34</t>
  </si>
  <si>
    <t>787 35</t>
  </si>
  <si>
    <t>783 79</t>
  </si>
  <si>
    <t>783 83</t>
  </si>
  <si>
    <t>783 82</t>
  </si>
  <si>
    <t>783 80</t>
  </si>
  <si>
    <t>783 81</t>
  </si>
  <si>
    <t>794 00</t>
  </si>
  <si>
    <t>793 99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</si>
  <si>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</si>
  <si>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</si>
  <si>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 xml:space="preserve">4040 / 671 54 / </t>
    </r>
    <r>
      <rPr>
        <b/>
        <sz val="10"/>
        <rFont val="Arial"/>
        <family val="2"/>
      </rPr>
      <t>160</t>
    </r>
  </si>
  <si>
    <r>
      <t>s.Ukto.:</t>
    </r>
    <r>
      <rPr>
        <b/>
        <sz val="10"/>
        <rFont val="Arial"/>
        <family val="2"/>
      </rPr>
      <t>160</t>
    </r>
  </si>
  <si>
    <r>
      <t>s.Ukto.:</t>
    </r>
    <r>
      <rPr>
        <b/>
        <sz val="10"/>
        <rFont val="Arial"/>
        <family val="2"/>
      </rPr>
      <t>171</t>
    </r>
  </si>
  <si>
    <r>
      <t xml:space="preserve">4042 / 671 58 / </t>
    </r>
    <r>
      <rPr>
        <b/>
        <sz val="10"/>
        <rFont val="Arial"/>
        <family val="2"/>
      </rPr>
      <t>173</t>
    </r>
  </si>
  <si>
    <r>
      <t>s.Ukto.:</t>
    </r>
    <r>
      <rPr>
        <b/>
        <sz val="10"/>
        <rFont val="Arial"/>
        <family val="2"/>
      </rPr>
      <t>173</t>
    </r>
  </si>
  <si>
    <r>
      <t>s.Ukto.:</t>
    </r>
    <r>
      <rPr>
        <b/>
        <sz val="10"/>
        <rFont val="Arial"/>
        <family val="2"/>
      </rPr>
      <t>130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</si>
  <si>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</si>
  <si>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r>
      <t>s.Ukt.:</t>
    </r>
    <r>
      <rPr>
        <b/>
        <sz val="10"/>
        <rFont val="Arial"/>
        <family val="2"/>
      </rPr>
      <t>141</t>
    </r>
  </si>
  <si>
    <t>\\\</t>
  </si>
  <si>
    <t>\\\\\\\\\\\\\\\\</t>
  </si>
  <si>
    <t>Monats - IST:</t>
  </si>
  <si>
    <t>&lt;== Stand der HzE Daten</t>
  </si>
  <si>
    <t xml:space="preserve">Mengen </t>
  </si>
  <si>
    <t>der HzE</t>
  </si>
  <si>
    <t>bei</t>
  </si>
  <si>
    <t>Ambulante Hilfen:</t>
  </si>
  <si>
    <t xml:space="preserve">Teilstationäre Hilfen: </t>
  </si>
  <si>
    <t>Stationäre Hilfen:</t>
  </si>
  <si>
    <t>Hilfen insgesamt:</t>
  </si>
  <si>
    <t>4042 / 671 49 / 110</t>
  </si>
  <si>
    <t>§ 27</t>
  </si>
  <si>
    <t>4042 / 671 58 / 171</t>
  </si>
  <si>
    <r>
      <t xml:space="preserve">Ambulante Hilfen zur Erziehung </t>
    </r>
    <r>
      <rPr>
        <b/>
        <u val="single"/>
        <sz val="10"/>
        <rFont val="Arial"/>
        <family val="2"/>
      </rPr>
      <t>(Neu 2007)</t>
    </r>
  </si>
  <si>
    <r>
      <t xml:space="preserve">Ambulante Familientherapie </t>
    </r>
    <r>
      <rPr>
        <b/>
        <u val="single"/>
        <sz val="10"/>
        <rFont val="Arial"/>
        <family val="2"/>
      </rPr>
      <t>(Neu 2007)</t>
    </r>
  </si>
  <si>
    <t>§ 28</t>
  </si>
  <si>
    <t>4042 / 671 60 / 000</t>
  </si>
  <si>
    <t>Intensive sozialpädagogische Einzelbetreuung (ambulant)</t>
  </si>
  <si>
    <t>Intensive sozialpädagogische Einzelbetreuung (stationär)</t>
  </si>
  <si>
    <t>4042 / 671 78 / 193</t>
  </si>
  <si>
    <t>für 2007:</t>
  </si>
  <si>
    <t>Altersvorsorge für Pflegepersonen</t>
  </si>
  <si>
    <t>4042 / 671 42 / 150</t>
  </si>
  <si>
    <t>Unfallversicherung für Pflegepersonen</t>
  </si>
  <si>
    <t>4042 / 671 42 / 151</t>
  </si>
  <si>
    <t>4042 / 671 56 / 150</t>
  </si>
  <si>
    <t>4042 / 671 56 / 151</t>
  </si>
  <si>
    <t>4042 / 671 56 / 122</t>
  </si>
  <si>
    <t xml:space="preserve">Tagesgruppe </t>
  </si>
  <si>
    <r>
      <t xml:space="preserve">Altersvorsorge für Pflegepersonen </t>
    </r>
    <r>
      <rPr>
        <b/>
        <u val="single"/>
        <sz val="10"/>
        <rFont val="Arial"/>
        <family val="2"/>
      </rPr>
      <t>(Neu 2007)</t>
    </r>
  </si>
  <si>
    <r>
      <t xml:space="preserve">Unfallversicherung für Pflegepersonen </t>
    </r>
    <r>
      <rPr>
        <b/>
        <u val="single"/>
        <sz val="10"/>
        <rFont val="Arial"/>
        <family val="2"/>
      </rPr>
      <t>(Neu 2007)</t>
    </r>
  </si>
  <si>
    <r>
      <t xml:space="preserve">Intensive sozialpädagog. Einzelbetreuung (stationär) </t>
    </r>
    <r>
      <rPr>
        <b/>
        <u val="single"/>
        <sz val="10"/>
        <rFont val="Arial"/>
        <family val="2"/>
      </rPr>
      <t>(Neu 2007)</t>
    </r>
  </si>
  <si>
    <t>Vollzeitpflege</t>
  </si>
  <si>
    <t>befristete Vollzeitpflege (bisher Kurzpflege)</t>
  </si>
  <si>
    <r>
      <t xml:space="preserve">Vollzeitpflege bei erweitertem Förderbedarf </t>
    </r>
    <r>
      <rPr>
        <b/>
        <u val="single"/>
        <sz val="10"/>
        <rFont val="Arial"/>
        <family val="2"/>
      </rPr>
      <t>(Neu 2007)</t>
    </r>
  </si>
  <si>
    <t>4042 / 671 42 / 131</t>
  </si>
  <si>
    <t>Gem.Wohnform f.Mütter/Väter u.Kind-Betr.in Einzelwohneinheiten</t>
  </si>
  <si>
    <t xml:space="preserve">keine Fallzahlen </t>
  </si>
  <si>
    <t>4042 / 671 46 / 141</t>
  </si>
  <si>
    <r>
      <t xml:space="preserve">Stationäre Hilfen zur Erziehung </t>
    </r>
    <r>
      <rPr>
        <b/>
        <u val="single"/>
        <sz val="10"/>
        <rFont val="Arial"/>
        <family val="2"/>
      </rPr>
      <t>(Neu 2007)</t>
    </r>
  </si>
  <si>
    <t>4042 / 671 46 / 163</t>
  </si>
  <si>
    <t>4042 / 671 46 / 164</t>
  </si>
  <si>
    <t>4042 / 671 46 / 165</t>
  </si>
  <si>
    <t>4042 / 671 46 / 166</t>
  </si>
  <si>
    <t>4042 / 671 31 / 110</t>
  </si>
  <si>
    <r>
      <t xml:space="preserve">Schichtdienstgruppe </t>
    </r>
    <r>
      <rPr>
        <b/>
        <u val="single"/>
        <sz val="10"/>
        <rFont val="Arial"/>
        <family val="2"/>
      </rPr>
      <t>(Neu 2007)</t>
    </r>
  </si>
  <si>
    <r>
      <t xml:space="preserve">Wohngruppen mit alt. innewohnender Bertreuung  </t>
    </r>
    <r>
      <rPr>
        <b/>
        <u val="single"/>
        <sz val="10"/>
        <rFont val="Arial"/>
        <family val="2"/>
      </rPr>
      <t>(Neu 2007)</t>
    </r>
  </si>
  <si>
    <r>
      <t xml:space="preserve">Erziehungswohngruppen  </t>
    </r>
    <r>
      <rPr>
        <b/>
        <u val="single"/>
        <sz val="10"/>
        <rFont val="Arial"/>
        <family val="2"/>
      </rPr>
      <t>(Neu 2007)</t>
    </r>
  </si>
  <si>
    <r>
      <t xml:space="preserve">Erziehungsstellen  </t>
    </r>
    <r>
      <rPr>
        <b/>
        <u val="single"/>
        <sz val="10"/>
        <rFont val="Arial"/>
        <family val="2"/>
      </rPr>
      <t>(Neu 2007)</t>
    </r>
  </si>
  <si>
    <r>
      <t xml:space="preserve">Betreutes Einzelwohnen (BEW)  </t>
    </r>
    <r>
      <rPr>
        <b/>
        <u val="single"/>
        <sz val="10"/>
        <rFont val="Arial"/>
        <family val="2"/>
      </rPr>
      <t>(Neu 2007)</t>
    </r>
  </si>
  <si>
    <t>Fallzahlen aus der HzE-Datenbank</t>
  </si>
  <si>
    <t>Unterbringung</t>
  </si>
  <si>
    <t>Familiäre Bereitschaftsbetreuung</t>
  </si>
  <si>
    <t>§42/33</t>
  </si>
  <si>
    <t>4042 / 671 45 / 150</t>
  </si>
  <si>
    <t>4042 / 671 45 / 151</t>
  </si>
  <si>
    <t>Erziehungsberatung ( nur Fachrefarat 4 ! )</t>
  </si>
  <si>
    <t>m</t>
  </si>
  <si>
    <t>w</t>
  </si>
  <si>
    <t>Ges</t>
  </si>
  <si>
    <t>Fallzahlen der</t>
  </si>
  <si>
    <t>HzE - Datenbank</t>
  </si>
  <si>
    <t>männlich</t>
  </si>
  <si>
    <t>weiblich</t>
  </si>
  <si>
    <t>4042 / 671 60</t>
  </si>
  <si>
    <t>4042 / 671 42 / 132</t>
  </si>
  <si>
    <t>4042 / 671 42 / 137</t>
  </si>
  <si>
    <t>4042 / 671 42 / 138</t>
  </si>
  <si>
    <r>
      <t xml:space="preserve">Heilp.Vollzeitpflege i.V.m.§ 53 SGB XII / § 35 a </t>
    </r>
    <r>
      <rPr>
        <b/>
        <u val="single"/>
        <sz val="10"/>
        <rFont val="Arial"/>
        <family val="2"/>
      </rPr>
      <t>(auslaufend)</t>
    </r>
  </si>
  <si>
    <r>
      <t xml:space="preserve">Großpflege </t>
    </r>
    <r>
      <rPr>
        <b/>
        <u val="single"/>
        <sz val="10"/>
        <rFont val="Arial"/>
        <family val="2"/>
      </rPr>
      <t>(auslaufend)</t>
    </r>
  </si>
  <si>
    <r>
      <t xml:space="preserve">Wochenpflege </t>
    </r>
    <r>
      <rPr>
        <b/>
        <u val="single"/>
        <sz val="10"/>
        <rFont val="Arial"/>
        <family val="2"/>
      </rPr>
      <t>(auslaufend)</t>
    </r>
  </si>
  <si>
    <t>4042 / 671 58 / 177</t>
  </si>
  <si>
    <r>
      <t xml:space="preserve">integr.Lerntherapie -nur Altfälle ! </t>
    </r>
    <r>
      <rPr>
        <b/>
        <u val="single"/>
        <sz val="10"/>
        <rFont val="Arial"/>
        <family val="2"/>
      </rPr>
      <t>(auslaufend)</t>
    </r>
  </si>
  <si>
    <r>
      <t xml:space="preserve">integrative Lerntherapie -nur Altfälle ! </t>
    </r>
    <r>
      <rPr>
        <b/>
        <u val="single"/>
        <sz val="10"/>
        <rFont val="Arial"/>
        <family val="2"/>
      </rPr>
      <t>(auslaufend)</t>
    </r>
  </si>
  <si>
    <r>
      <t xml:space="preserve">integr.Lerntherapie -nur Neufälle ! </t>
    </r>
    <r>
      <rPr>
        <b/>
        <u val="single"/>
        <sz val="10"/>
        <rFont val="Arial"/>
        <family val="2"/>
      </rPr>
      <t>(Neu 2007)</t>
    </r>
  </si>
  <si>
    <t>4042 / 671 58 / 179</t>
  </si>
  <si>
    <r>
      <t>s.Ukto.:</t>
    </r>
    <r>
      <rPr>
        <b/>
        <sz val="10"/>
        <rFont val="Arial"/>
        <family val="2"/>
      </rPr>
      <t>000</t>
    </r>
  </si>
  <si>
    <r>
      <t>s.Ukto.:</t>
    </r>
    <r>
      <rPr>
        <b/>
        <sz val="10"/>
        <rFont val="Arial"/>
        <family val="2"/>
      </rPr>
      <t>143</t>
    </r>
  </si>
  <si>
    <t>790 28</t>
  </si>
  <si>
    <r>
      <t>s.Ukto.:</t>
    </r>
    <r>
      <rPr>
        <b/>
        <sz val="10"/>
        <rFont val="Arial"/>
        <family val="2"/>
      </rPr>
      <t>120</t>
    </r>
  </si>
  <si>
    <r>
      <t>s.Ukto.:</t>
    </r>
    <r>
      <rPr>
        <b/>
        <sz val="10"/>
        <rFont val="Arial"/>
        <family val="2"/>
      </rPr>
      <t>192</t>
    </r>
  </si>
  <si>
    <r>
      <t>s.Ukto.:</t>
    </r>
    <r>
      <rPr>
        <b/>
        <sz val="10"/>
        <rFont val="Arial"/>
        <family val="2"/>
      </rPr>
      <t>144</t>
    </r>
  </si>
  <si>
    <r>
      <t>s.Ukto.:</t>
    </r>
    <r>
      <rPr>
        <b/>
        <sz val="10"/>
        <rFont val="Arial"/>
        <family val="2"/>
      </rPr>
      <t>145</t>
    </r>
  </si>
  <si>
    <r>
      <t>s.Ukto.:</t>
    </r>
    <r>
      <rPr>
        <b/>
        <sz val="10"/>
        <rFont val="Arial"/>
        <family val="2"/>
      </rPr>
      <t>146</t>
    </r>
  </si>
  <si>
    <t>4042 / 671 58 / 178</t>
  </si>
  <si>
    <r>
      <t xml:space="preserve">Ergänzende spezifische ambulante Hilfen </t>
    </r>
    <r>
      <rPr>
        <b/>
        <sz val="10"/>
        <rFont val="Arial"/>
        <family val="2"/>
      </rPr>
      <t>(auslaufend)</t>
    </r>
  </si>
  <si>
    <t>&lt;== Stand der Ist-Ausgaben (überarbeitet)</t>
  </si>
  <si>
    <t>Monatliches IST:</t>
  </si>
  <si>
    <t>Sozialpädagogische begleitete außerbetriebliche Ausbildung</t>
  </si>
  <si>
    <t>Werkhof</t>
  </si>
  <si>
    <t>Region D/RT 1</t>
  </si>
  <si>
    <t>Kunsttherapiepraxis Moritz</t>
  </si>
  <si>
    <t>Petz e. V.</t>
  </si>
  <si>
    <t>Contact</t>
  </si>
  <si>
    <t>Zephir e.V.</t>
  </si>
  <si>
    <t>Gemeinn.Verein anthropo.Heilkunst</t>
  </si>
  <si>
    <t>Berlin</t>
  </si>
  <si>
    <t>Bezirk</t>
  </si>
  <si>
    <t>Schultz-Hencke-Heime-Kiel</t>
  </si>
  <si>
    <t>Diakonie Schweicheln e. V.</t>
  </si>
  <si>
    <t>Diakonieverbund Schweicheln</t>
  </si>
  <si>
    <t>Vollzeitpflege mit erweitertem Föderbedarf (vorm. Heilpädag. Pflege)</t>
  </si>
  <si>
    <t>Vollzeitpflege (vorm. Dauerpflege)</t>
  </si>
  <si>
    <t>Pflegefamilie</t>
  </si>
  <si>
    <t>Brügger Hof GbR</t>
  </si>
  <si>
    <t>Andere Bundesländer</t>
  </si>
  <si>
    <t>Eiderhaus</t>
  </si>
  <si>
    <t>Haus an der Förde</t>
  </si>
  <si>
    <t>Penkefitz</t>
  </si>
  <si>
    <t>Zusammenwirken im Familienk.</t>
  </si>
  <si>
    <t xml:space="preserve">Sächs. Landesgymnasium St. Afra </t>
  </si>
  <si>
    <t>Sozialarbeit und Segeln e.V.</t>
  </si>
  <si>
    <t>Ausland</t>
  </si>
  <si>
    <t>Jugendwerk Aufbau Ost e.V.</t>
  </si>
  <si>
    <t>Sozalarbeit &amp; Segeln</t>
  </si>
  <si>
    <t>Albert Schweitzer Kd. Dorf</t>
  </si>
  <si>
    <t>EWG Krause, Petra</t>
  </si>
  <si>
    <t>Der Steg e.V.</t>
  </si>
  <si>
    <t>Caroline-von-Heydebrand-Schule</t>
  </si>
  <si>
    <t>EJF Villa Regenbogen</t>
  </si>
  <si>
    <t>Clearingstelle Clara</t>
  </si>
  <si>
    <t xml:space="preserve">JAW </t>
  </si>
  <si>
    <t>WeGe ins Leben</t>
  </si>
  <si>
    <t>Alte Ziegelei Rädel</t>
  </si>
  <si>
    <t>Brandenburg</t>
  </si>
  <si>
    <t>Pro Max e.V.</t>
  </si>
  <si>
    <t>Integrative Lerntherapie</t>
  </si>
  <si>
    <t>Fill GbR</t>
  </si>
  <si>
    <t>Spezifische ambulante Hilfen</t>
  </si>
  <si>
    <t>Dipl. Psych. Joh. Vester</t>
  </si>
  <si>
    <t>Berthold-Otto-Schule</t>
  </si>
  <si>
    <t>Region D/RT 2</t>
  </si>
  <si>
    <t>jaz keine kosten</t>
  </si>
  <si>
    <t>Reisende Werkschule Scholen e.V.</t>
  </si>
  <si>
    <t>Legastheniezentrum-Schöneberg</t>
  </si>
  <si>
    <t>Praxis für Familientherapie</t>
  </si>
  <si>
    <t>Familientherapie (an festem Ort)</t>
  </si>
  <si>
    <t>Harten , Martin</t>
  </si>
  <si>
    <t>Navitas</t>
  </si>
  <si>
    <t>Lebenshilfe  gGmbH</t>
  </si>
  <si>
    <t>Ev. Jugendhilfe Geltow</t>
  </si>
  <si>
    <t>Hoffbauer-Stiftung</t>
  </si>
  <si>
    <t>Großpflege</t>
  </si>
  <si>
    <t>§ 33/42</t>
  </si>
  <si>
    <t>Familiäre Bereitschaftspflege</t>
  </si>
  <si>
    <t>Pflegefamilie Fischer</t>
  </si>
  <si>
    <t>CJD Asthmaz. Bechtesgaden</t>
  </si>
  <si>
    <t>CJD Wolfstein</t>
  </si>
  <si>
    <t>Kdh. Neumünster</t>
  </si>
  <si>
    <t>Kinder-Reha-Klinik Bad Kösen</t>
  </si>
  <si>
    <t>JAW  Kaiserstr. 124</t>
  </si>
  <si>
    <t>Sozialdienst kathol. Frauen Berlin e.V.</t>
  </si>
  <si>
    <t>Schulz-Hencke-Haus</t>
  </si>
  <si>
    <t>Königin-Luise-Stiftung</t>
  </si>
  <si>
    <t>VJB e.V.</t>
  </si>
  <si>
    <t>Balance</t>
  </si>
  <si>
    <t>Petz e.V.</t>
  </si>
  <si>
    <t>Region D/WiJu</t>
  </si>
  <si>
    <t>Region C/RT 1</t>
  </si>
  <si>
    <t>abw e.V.</t>
  </si>
  <si>
    <t>werkhof Start Up</t>
  </si>
  <si>
    <t>JAZ</t>
  </si>
  <si>
    <t>Gemeinsame Wohnformen für Mütter/Väter und Kinder - 24 Std.</t>
  </si>
  <si>
    <t>Leben Lernen e V.</t>
  </si>
  <si>
    <t>Gemeinsame Wohnformen für Mütter/Väter und Kinder - Einzelwohnen ohne Kinderbetreuung</t>
  </si>
  <si>
    <t>EJF e. V.</t>
  </si>
  <si>
    <t>EFJ Mutter-Kind-Haus</t>
  </si>
  <si>
    <t>brämer-franke</t>
  </si>
  <si>
    <t>Brinkmöller, Heidemarie Therapiepraxis</t>
  </si>
  <si>
    <t>hahn-Thumbeck</t>
  </si>
  <si>
    <t>Psycholog. Praxis Suchlandstraße</t>
  </si>
  <si>
    <t>Thiel, E., Dipl. Psych.</t>
  </si>
  <si>
    <t>Ulbrich (Timmermann)</t>
  </si>
  <si>
    <t>Legastheniezentrum-Schöneberg e. V.</t>
  </si>
  <si>
    <t>Timmermann</t>
  </si>
  <si>
    <t>Beißer, Dipl.Psych. Katharina</t>
  </si>
  <si>
    <t>psychotherap. Czmok</t>
  </si>
  <si>
    <t>Erziehungsberatung</t>
  </si>
  <si>
    <t>Stibb</t>
  </si>
  <si>
    <t>joliba e.v.</t>
  </si>
  <si>
    <t>Schultz-Hencke-Heime</t>
  </si>
  <si>
    <t>Wadzekstiftung</t>
  </si>
  <si>
    <t>befristete Vollzeitpflege (vorm. Kurzpflege)</t>
  </si>
  <si>
    <t>Heilpäd. Wohngruppen Penkefitz</t>
  </si>
  <si>
    <t>Andreas Grünig "Peter Pan"</t>
  </si>
  <si>
    <t>Elisabethheim Havetoft</t>
  </si>
  <si>
    <t>Internat Schloss Torgelow</t>
  </si>
  <si>
    <t>Evangelisches Klubheim e.V.</t>
  </si>
  <si>
    <t>NHW</t>
  </si>
  <si>
    <t>Paul Gerhard Werk</t>
  </si>
  <si>
    <t>urban social gGmbH</t>
  </si>
  <si>
    <t>Jugendhaus Friedrichshain</t>
  </si>
  <si>
    <t>Karuna e. V.,  Clearingstelle Cleanpeace</t>
  </si>
  <si>
    <t>Karuna Villa Störtebecker</t>
  </si>
  <si>
    <t>Luisenstift</t>
  </si>
  <si>
    <t>Neues Wohnen im Kiez</t>
  </si>
  <si>
    <t>Pestalozzi-Fröbel-Haus</t>
  </si>
  <si>
    <t>Soz. Kath. Frauen, Zentrale e.V.</t>
  </si>
  <si>
    <t>Independent Living</t>
  </si>
  <si>
    <t>S&amp;S gGmbH</t>
  </si>
  <si>
    <t>Sancta Maria KH</t>
  </si>
  <si>
    <t>FSD Stiftung</t>
  </si>
  <si>
    <t>heitkamp-döbele</t>
  </si>
  <si>
    <t>kinderleicht</t>
  </si>
  <si>
    <t>Kunstpraxis Moritz</t>
  </si>
  <si>
    <t>Römer Hildegard</t>
  </si>
  <si>
    <t>otto-berthold-schule</t>
  </si>
  <si>
    <t>DGVT</t>
  </si>
  <si>
    <t>Kathrin  Vogt - KunstMusikRäume</t>
  </si>
  <si>
    <t>Emil Molt Schule</t>
  </si>
  <si>
    <t>akc</t>
  </si>
  <si>
    <t>Region C/RT 2</t>
  </si>
  <si>
    <t>Gemeinsame Wohnformen für Mütter/Väter und Kinder - auslaufend</t>
  </si>
  <si>
    <t>diak. werk potsdam</t>
  </si>
  <si>
    <t>Keil, Esther-Maria</t>
  </si>
  <si>
    <t>Praxis Bundesallee</t>
  </si>
  <si>
    <t>Psych. Praxis Puschke</t>
  </si>
  <si>
    <t>contact "Jolly Joker"</t>
  </si>
  <si>
    <t>contact "Zeig Dich"</t>
  </si>
  <si>
    <t>Schultz-Hencke-Haus</t>
  </si>
  <si>
    <t>Tannenhof Berlin-Brandenburg e.V.</t>
  </si>
  <si>
    <t>Am Nikolausholz</t>
  </si>
  <si>
    <t>CJD Ebersbach</t>
  </si>
  <si>
    <t>Er.Ste.Trägergesellschaft</t>
  </si>
  <si>
    <t>Jugendwohnen im kiez</t>
  </si>
  <si>
    <t>JAW Päd. Verbund Lindenhof</t>
  </si>
  <si>
    <t>Wadzeck-Stiftung</t>
  </si>
  <si>
    <t>Gemeinn.Gesellschaft Brandenburg</t>
  </si>
  <si>
    <t>Dipl. Psych Maischein</t>
  </si>
  <si>
    <t>klasmeyerPraxis</t>
  </si>
  <si>
    <t>ZTR Berlin</t>
  </si>
  <si>
    <t>kiezküchen</t>
  </si>
  <si>
    <t>Region C/unbegl. Minderj.</t>
  </si>
  <si>
    <t>Evin e.V. Kulturinsel</t>
  </si>
  <si>
    <t>Hasret e.v.</t>
  </si>
  <si>
    <t>INDI gGmbH</t>
  </si>
  <si>
    <t>Zwischenstation e.V.</t>
  </si>
  <si>
    <t>Pro Xeno</t>
  </si>
  <si>
    <t>ALEP e.V.</t>
  </si>
  <si>
    <t>folteropfer e.V</t>
  </si>
  <si>
    <t>Behandlungszentrum Folteropfer</t>
  </si>
  <si>
    <t>Region C/WiJu</t>
  </si>
  <si>
    <t>Region B/RT 1</t>
  </si>
  <si>
    <t>Kids e.V.</t>
  </si>
  <si>
    <t>Gemeinsame Wohnformen für Mütter/Väter und Kinder - Einzelwohnen mit Kinderbetreuung</t>
  </si>
  <si>
    <t>Dipl Psych Vester</t>
  </si>
  <si>
    <t>Fibel e.V.</t>
  </si>
  <si>
    <t>Puschke Therapiepraxis</t>
  </si>
  <si>
    <t xml:space="preserve">IST, Privates Institut für Systemische Therapie </t>
  </si>
  <si>
    <t>Familientherapie (aufsuchende)</t>
  </si>
  <si>
    <t>AmSel GbR</t>
  </si>
  <si>
    <t>Haus Conradshöhe</t>
  </si>
  <si>
    <t>Famos e. V.</t>
  </si>
  <si>
    <t>AMSOC e.V.</t>
  </si>
  <si>
    <t>Famos</t>
  </si>
  <si>
    <t>Praxis Langer</t>
  </si>
  <si>
    <t>K*I*D*S* e.V.</t>
  </si>
  <si>
    <t>Mansfeld-Löbbecke-Stiftung</t>
  </si>
  <si>
    <t>erste Trägergesellschaft mbH</t>
  </si>
  <si>
    <t>EV Jugendhilfe Obernjesa-Borna</t>
  </si>
  <si>
    <t>Lebensgemeinschaft Nordland</t>
  </si>
  <si>
    <t>Mattisburg e.V.</t>
  </si>
  <si>
    <t>Diakonie KJhV Reinickendorf</t>
  </si>
  <si>
    <t>EJF Lazarus gAG</t>
  </si>
  <si>
    <t>Ev. Johannesstift</t>
  </si>
  <si>
    <t>Kinderheim Sancta Maria.</t>
  </si>
  <si>
    <t>St. Marien</t>
  </si>
  <si>
    <t>JAW Haus Buckow</t>
  </si>
  <si>
    <t>EJF</t>
  </si>
  <si>
    <t>JAW Friedenau BEW</t>
  </si>
  <si>
    <t>Claeringstelle Clara</t>
  </si>
  <si>
    <t>Jugendheim Lehnin</t>
  </si>
  <si>
    <t>schultz-Hencke-Haus Brandenburg</t>
  </si>
  <si>
    <t>Therapieladen e. V.</t>
  </si>
  <si>
    <t>Zentrum z. Therapie d. Rechenschw.</t>
  </si>
  <si>
    <t>Region B/RT 2</t>
  </si>
  <si>
    <t>JAW Verbund Kiennadelschweiz/Fontanepromenade</t>
  </si>
  <si>
    <t>Dr.Vogler-Fischkal</t>
  </si>
  <si>
    <t>Kühnen, Peter Therapiepraxis</t>
  </si>
  <si>
    <t>Psychotherap. Arbeitsgemeinschaft</t>
  </si>
  <si>
    <t>Witte</t>
  </si>
  <si>
    <t>praxis Fischer-Horn</t>
  </si>
  <si>
    <t>Pflegefamilie Salatino</t>
  </si>
  <si>
    <t>Pflegefamilie Piesker</t>
  </si>
  <si>
    <t>Bickert, Elke u. Wolfgang</t>
  </si>
  <si>
    <t>Pflegefamilie Thiesen</t>
  </si>
  <si>
    <t>Stabenow, Maud u. Horst</t>
  </si>
  <si>
    <t>Alte Schule Lindau</t>
  </si>
  <si>
    <t>JAW BEW</t>
  </si>
  <si>
    <t>Leben(s)zeit gemeinn. Fördergesellsch.mbH</t>
  </si>
  <si>
    <t xml:space="preserve">NEUHland </t>
  </si>
  <si>
    <t>Wildwasser e. V.</t>
  </si>
  <si>
    <t>Jakus e.V.</t>
  </si>
  <si>
    <t>Haus Conradshöhe-Clara-Clearingstelle</t>
  </si>
  <si>
    <t>NHW Kinderschutzstellen</t>
  </si>
  <si>
    <t>Notdienst für Suchtmittelgefährdete und -abhängige</t>
  </si>
  <si>
    <t>Psych.Praxis Scholz GmbH</t>
  </si>
  <si>
    <t>Region B/WiJu</t>
  </si>
  <si>
    <t>Pflegestelle Lehmann</t>
  </si>
  <si>
    <t>Region A/RT 1</t>
  </si>
  <si>
    <t>EJF e. V. Mutter-Kind-Haus</t>
  </si>
  <si>
    <t>Betreuung und Versorgung in Notsituationen</t>
  </si>
  <si>
    <t>Nachbarschaftsheim Schöneberg e. V.</t>
  </si>
  <si>
    <t>Praxis für Psychotherapie</t>
  </si>
  <si>
    <t>Therapeutin Remy</t>
  </si>
  <si>
    <t>Fr. Kämper-Zintgraf</t>
  </si>
  <si>
    <t>Jugendwerk Birkeneck</t>
  </si>
  <si>
    <t>GeSAB</t>
  </si>
  <si>
    <t>Par-Ce-Val</t>
  </si>
  <si>
    <t>Soz.päd.Praxis Langer</t>
  </si>
  <si>
    <t>vielfalt e.v.</t>
  </si>
  <si>
    <t>Wadzeckstiftung</t>
  </si>
  <si>
    <t>Kinder- und Jugendheim Stulz, Schriever´sche St.</t>
  </si>
  <si>
    <t>Alte Schule Bunsoh</t>
  </si>
  <si>
    <t>Heilpädagogisches Kinderheim Arenholz</t>
  </si>
  <si>
    <t>Kinderhaus Husby</t>
  </si>
  <si>
    <t>Kinderheim Guldeholz</t>
  </si>
  <si>
    <t>Wohngruppe Russe</t>
  </si>
  <si>
    <t>Mariaschutz</t>
  </si>
  <si>
    <t>Pfefferwerk gGmbh</t>
  </si>
  <si>
    <t>St. Monika Kinder- u. Jugendheim</t>
  </si>
  <si>
    <t>PTE Brehmer</t>
  </si>
  <si>
    <t>Meier,Salwa Therapeutengemeinschaft</t>
  </si>
  <si>
    <t>Region A/RT 2</t>
  </si>
  <si>
    <t>Kulturverein Prenzlauer Berg e.V.</t>
  </si>
  <si>
    <t>Packhaus</t>
  </si>
  <si>
    <t>Dipl. Psych Witte, Irmtraut</t>
  </si>
  <si>
    <t>Goll, Martin Therapiepraxis</t>
  </si>
  <si>
    <t>Dipl. Psych. Koppe, Erdmuthe</t>
  </si>
  <si>
    <t>Praxis am Rath.Steglitz-Koppe-</t>
  </si>
  <si>
    <t>Familenbande GbR</t>
  </si>
  <si>
    <t>Soz.päd.Praxis Langner</t>
  </si>
  <si>
    <t>Pflegefamiilie Stern/Süßenbach</t>
  </si>
  <si>
    <t>Günter Trise Therapeutische Wohngruppe</t>
  </si>
  <si>
    <t>Rudolf-Mendel-Haus</t>
  </si>
  <si>
    <t>kjhv</t>
  </si>
  <si>
    <t>EFJ</t>
  </si>
  <si>
    <t>Dipl. Psych Kropf, Andrea</t>
  </si>
  <si>
    <t>Region A/WiJu</t>
  </si>
  <si>
    <t>Lemieux</t>
  </si>
  <si>
    <t>Psychotherapeutische Parxis f.Kinder u.Jugendliche</t>
  </si>
  <si>
    <t>ppp Therapiepraxis</t>
  </si>
  <si>
    <t>Psychotherapeut. Praxis Brinkmöller</t>
  </si>
  <si>
    <t>Sterntal e.V.</t>
  </si>
  <si>
    <t>Lebenshilfe BAB gGmbH</t>
  </si>
  <si>
    <t>Rill, Edeltraud</t>
  </si>
  <si>
    <t>Kinder- und Jugendheim Sancta Maria</t>
  </si>
  <si>
    <t>Clearingst. "Sozialarbeit u. Segeln"</t>
  </si>
  <si>
    <t>St. Josef Kinderheim</t>
  </si>
  <si>
    <t>LebenshilfegGmbH/ FED</t>
  </si>
  <si>
    <t>Lebenshilfe FED</t>
  </si>
  <si>
    <t>Kunsttherapiepraxis U. Rauch</t>
  </si>
  <si>
    <t>Prof.Dr.Karin Schumacher</t>
  </si>
  <si>
    <t>Siemering, Anne-Kirstin</t>
  </si>
  <si>
    <t>Fahrdienst  Silvia Philipp</t>
  </si>
  <si>
    <t>&lt;== Stand der Mengenstatistik-Daten  ( Eingabe )</t>
  </si>
  <si>
    <t>&lt;== Stand der Mengenstatistik-Daten ( überarbeitet )</t>
  </si>
  <si>
    <t>&lt;== Stand der Mengenstatistik-Daten ( Änderung )</t>
  </si>
  <si>
    <t>Fachdienst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</si>
</sst>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9.75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9.25"/>
      <name val="Arial"/>
      <family val="2"/>
    </font>
    <font>
      <sz val="11.5"/>
      <name val="Arial"/>
      <family val="2"/>
    </font>
    <font>
      <sz val="8.75"/>
      <name val="Arial"/>
      <family val="2"/>
    </font>
    <font>
      <sz val="10.25"/>
      <name val="Arial"/>
      <family val="2"/>
    </font>
    <font>
      <sz val="8.5"/>
      <name val="Arial"/>
      <family val="2"/>
    </font>
    <font>
      <sz val="10.5"/>
      <name val="Arial"/>
      <family val="2"/>
    </font>
    <font>
      <sz val="12"/>
      <name val="Arial"/>
      <family val="2"/>
    </font>
    <font>
      <sz val="14.5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14" fontId="2" fillId="2" borderId="0" xfId="0" applyNumberFormat="1" applyFont="1" applyFill="1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0" xfId="0" applyNumberFormat="1" applyFont="1" applyAlignment="1">
      <alignment horizontal="right"/>
    </xf>
    <xf numFmtId="4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1" fillId="2" borderId="0" xfId="0" applyNumberFormat="1" applyFont="1" applyFill="1" applyAlignment="1">
      <alignment/>
    </xf>
    <xf numFmtId="0" fontId="0" fillId="5" borderId="1" xfId="0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/>
    </xf>
    <xf numFmtId="0" fontId="0" fillId="5" borderId="3" xfId="0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6" borderId="1" xfId="0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6" borderId="4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ont="1" applyFill="1" applyBorder="1" applyAlignment="1">
      <alignment horizontal="left"/>
    </xf>
    <xf numFmtId="0" fontId="0" fillId="2" borderId="8" xfId="0" applyFill="1" applyBorder="1" applyAlignment="1">
      <alignment/>
    </xf>
    <xf numFmtId="0" fontId="2" fillId="0" borderId="0" xfId="0" applyFont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/>
    </xf>
    <xf numFmtId="0" fontId="2" fillId="5" borderId="0" xfId="0" applyFont="1" applyFill="1" applyAlignment="1">
      <alignment/>
    </xf>
    <xf numFmtId="0" fontId="1" fillId="5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0" fillId="5" borderId="9" xfId="0" applyFill="1" applyBorder="1" applyAlignment="1">
      <alignment/>
    </xf>
    <xf numFmtId="0" fontId="2" fillId="6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4" fontId="2" fillId="2" borderId="0" xfId="0" applyNumberFormat="1" applyFont="1" applyFill="1" applyAlignment="1">
      <alignment/>
    </xf>
    <xf numFmtId="14" fontId="1" fillId="2" borderId="11" xfId="0" applyNumberFormat="1" applyFont="1" applyFill="1" applyBorder="1" applyAlignment="1">
      <alignment horizontal="center"/>
    </xf>
    <xf numFmtId="14" fontId="1" fillId="2" borderId="13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13" borderId="0" xfId="0" applyFill="1" applyAlignment="1">
      <alignment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/>
    </xf>
    <xf numFmtId="0" fontId="0" fillId="13" borderId="1" xfId="0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95"/>
          <c:y val="0.1715"/>
          <c:w val="0.482"/>
          <c:h val="0.6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Gesamtübersicht!$F$70:$F$72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675"/>
          <c:y val="0.1775"/>
          <c:w val="0.4765"/>
          <c:h val="0.66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7"/>
          <c:y val="0.24"/>
          <c:w val="0.55025"/>
          <c:h val="0.62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05"/>
          <c:y val="0.2235"/>
          <c:w val="0.54675"/>
          <c:h val="0.63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55% 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45% 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'RSD B'!$C$61:$D$61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"/>
          <c:y val="0.23225"/>
          <c:w val="0.5645"/>
          <c:h val="0.66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9"/>
          <c:y val="0.22"/>
          <c:w val="0.549"/>
          <c:h val="0.69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1"/>
          <c:y val="0.217"/>
          <c:w val="0.526"/>
          <c:h val="0.6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58% 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42% 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"/>
          <c:y val="0.23275"/>
          <c:w val="0.534"/>
          <c:h val="0.68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  <c:explosion val="2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3"/>
          <c:y val="0.23925"/>
          <c:w val="0.60025"/>
          <c:h val="0.68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4"/>
          <c:y val="0.2455"/>
          <c:w val="0.54"/>
          <c:h val="0.64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60% 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40% 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05"/>
          <c:y val="0.18225"/>
          <c:w val="0.47525"/>
          <c:h val="0.64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(Gesamtübersicht!$I$61,Gesamtübersicht!$M$61,Gesamtübersicht!$Q$61,Gesamtübersicht!$U$61,Gesamtübersicht!$Y$61)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075"/>
          <c:y val="0.214"/>
          <c:w val="0.54"/>
          <c:h val="0.63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59% 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41% 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Gesamtübersicht!$D$73:$E$73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6"/>
          <c:y val="0.192"/>
          <c:w val="0.51375"/>
          <c:h val="0.62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25"/>
          <c:y val="0.18575"/>
          <c:w val="0.557"/>
          <c:h val="0.64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1"/>
          <c:y val="0.1715"/>
          <c:w val="0.5455"/>
          <c:h val="0.606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68% 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32% 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BLB!$C$61:$D$61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25"/>
          <c:y val="0.46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725"/>
          <c:y val="0.1485"/>
          <c:w val="0.5595"/>
          <c:h val="0.7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525"/>
          <c:y val="0.1595"/>
          <c:w val="0.588"/>
          <c:h val="0.71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7"/>
          <c:y val="0.1885"/>
          <c:w val="0.57725"/>
          <c:h val="0.65575"/>
        </c:manualLayout>
      </c:layout>
      <c:pie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62% 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38% 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'RSD A'!$C$61:$D$61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</cdr:x>
      <cdr:y>0.361</cdr:y>
    </cdr:from>
    <cdr:to>
      <cdr:x>0.9925</cdr:x>
      <cdr:y>0.49875</cdr:y>
    </cdr:to>
    <cdr:sp>
      <cdr:nvSpPr>
        <cdr:cNvPr id="1" name="TextBox 1"/>
        <cdr:cNvSpPr txBox="1">
          <a:spLocks noChangeArrowheads="1"/>
        </cdr:cNvSpPr>
      </cdr:nvSpPr>
      <cdr:spPr>
        <a:xfrm>
          <a:off x="2847975" y="9715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0.73425</cdr:x>
      <cdr:y>0.843</cdr:y>
    </cdr:from>
    <cdr:to>
      <cdr:x>0.96675</cdr:x>
      <cdr:y>0.98075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22669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0.12325</cdr:x>
      <cdr:y>0.6095</cdr:y>
    </cdr:from>
    <cdr:to>
      <cdr:x>0.30775</cdr:x>
      <cdr:y>0.74725</cdr:y>
    </cdr:to>
    <cdr:sp>
      <cdr:nvSpPr>
        <cdr:cNvPr id="3" name="TextBox 3"/>
        <cdr:cNvSpPr txBox="1">
          <a:spLocks noChangeArrowheads="1"/>
        </cdr:cNvSpPr>
      </cdr:nvSpPr>
      <cdr:spPr>
        <a:xfrm>
          <a:off x="438150" y="16383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0.192</cdr:y>
    </cdr:from>
    <cdr:to>
      <cdr:x>0.95325</cdr:x>
      <cdr:y>0.32875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5143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0.72725</cdr:x>
      <cdr:y>0.72825</cdr:y>
    </cdr:from>
    <cdr:to>
      <cdr:x>0.952</cdr:x>
      <cdr:y>0.865</cdr:y>
    </cdr:to>
    <cdr:sp>
      <cdr:nvSpPr>
        <cdr:cNvPr id="2" name="TextBox 2"/>
        <cdr:cNvSpPr txBox="1">
          <a:spLocks noChangeArrowheads="1"/>
        </cdr:cNvSpPr>
      </cdr:nvSpPr>
      <cdr:spPr>
        <a:xfrm>
          <a:off x="2676525" y="19716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0.02925</cdr:x>
      <cdr:y>0.57625</cdr:y>
    </cdr:from>
    <cdr:to>
      <cdr:x>0.218</cdr:x>
      <cdr:y>0.72725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" y="1562100"/>
          <a:ext cx="6953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0.67075</cdr:x>
      <cdr:y>0.14175</cdr:y>
    </cdr:from>
    <cdr:to>
      <cdr:x>0.89225</cdr:x>
      <cdr:y>0.279</cdr:y>
    </cdr:to>
    <cdr:sp>
      <cdr:nvSpPr>
        <cdr:cNvPr id="1" name="TextBox 1"/>
        <cdr:cNvSpPr txBox="1">
          <a:spLocks noChangeArrowheads="1"/>
        </cdr:cNvSpPr>
      </cdr:nvSpPr>
      <cdr:spPr>
        <a:xfrm>
          <a:off x="2066925" y="3810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0.731</cdr:x>
      <cdr:y>0.46575</cdr:y>
    </cdr:from>
    <cdr:to>
      <cdr:x>0.99875</cdr:x>
      <cdr:y>0.603</cdr:y>
    </cdr:to>
    <cdr:sp>
      <cdr:nvSpPr>
        <cdr:cNvPr id="2" name="TextBox 2"/>
        <cdr:cNvSpPr txBox="1">
          <a:spLocks noChangeArrowheads="1"/>
        </cdr:cNvSpPr>
      </cdr:nvSpPr>
      <cdr:spPr>
        <a:xfrm>
          <a:off x="2257425" y="12573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0.06025</cdr:x>
      <cdr:y>0.88375</cdr:y>
    </cdr:from>
    <cdr:to>
      <cdr:x>0.3865</cdr:x>
      <cdr:y>0.96125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" y="2381250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67</xdr:row>
      <xdr:rowOff>28575</xdr:rowOff>
    </xdr:from>
    <xdr:to>
      <xdr:col>1</xdr:col>
      <xdr:colOff>3162300</xdr:colOff>
      <xdr:row>83</xdr:row>
      <xdr:rowOff>152400</xdr:rowOff>
    </xdr:to>
    <xdr:graphicFrame>
      <xdr:nvGraphicFramePr>
        <xdr:cNvPr id="1" name="Chart 2"/>
        <xdr:cNvGraphicFramePr/>
      </xdr:nvGraphicFramePr>
      <xdr:xfrm>
        <a:off x="19050" y="10906125"/>
        <a:ext cx="36861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3190875</xdr:colOff>
      <xdr:row>67</xdr:row>
      <xdr:rowOff>9525</xdr:rowOff>
    </xdr:from>
    <xdr:to>
      <xdr:col>6</xdr:col>
      <xdr:colOff>457200</xdr:colOff>
      <xdr:row>83</xdr:row>
      <xdr:rowOff>123825</xdr:rowOff>
    </xdr:to>
    <xdr:graphicFrame>
      <xdr:nvGraphicFramePr>
        <xdr:cNvPr id="2" name="Chart 3"/>
        <xdr:cNvGraphicFramePr/>
      </xdr:nvGraphicFramePr>
      <xdr:xfrm>
        <a:off x="3733800" y="10887075"/>
        <a:ext cx="30956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514350</xdr:colOff>
      <xdr:row>67</xdr:row>
      <xdr:rowOff>28575</xdr:rowOff>
    </xdr:from>
    <xdr:to>
      <xdr:col>11</xdr:col>
      <xdr:colOff>114300</xdr:colOff>
      <xdr:row>84</xdr:row>
      <xdr:rowOff>0</xdr:rowOff>
    </xdr:to>
    <xdr:graphicFrame>
      <xdr:nvGraphicFramePr>
        <xdr:cNvPr id="3" name="Chart 4"/>
        <xdr:cNvGraphicFramePr/>
      </xdr:nvGraphicFramePr>
      <xdr:xfrm>
        <a:off x="6886575" y="10906125"/>
        <a:ext cx="3152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0.23375</cdr:y>
    </cdr:from>
    <cdr:to>
      <cdr:x>0.89525</cdr:x>
      <cdr:y>0.28325</cdr:y>
    </cdr:to>
    <cdr:sp>
      <cdr:nvSpPr>
        <cdr:cNvPr id="1" name="TextBox 1"/>
        <cdr:cNvSpPr txBox="1">
          <a:spLocks noChangeArrowheads="1"/>
        </cdr:cNvSpPr>
      </cdr:nvSpPr>
      <cdr:spPr>
        <a:xfrm>
          <a:off x="2409825" y="628650"/>
          <a:ext cx="7143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0.53375</cdr:x>
      <cdr:y>0.921</cdr:y>
    </cdr:from>
    <cdr:to>
      <cdr:x>0.768</cdr:x>
      <cdr:y>0.9705</cdr:y>
    </cdr:to>
    <cdr:sp>
      <cdr:nvSpPr>
        <cdr:cNvPr id="2" name="TextBox 2"/>
        <cdr:cNvSpPr txBox="1">
          <a:spLocks noChangeArrowheads="1"/>
        </cdr:cNvSpPr>
      </cdr:nvSpPr>
      <cdr:spPr>
        <a:xfrm>
          <a:off x="1857375" y="2476500"/>
          <a:ext cx="819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0.04475</cdr:x>
      <cdr:y>0.49275</cdr:y>
    </cdr:from>
    <cdr:to>
      <cdr:x>0.17275</cdr:x>
      <cdr:y>0.58825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1323975"/>
          <a:ext cx="447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0.6055</cdr:x>
      <cdr:y>0.114</cdr:y>
    </cdr:from>
    <cdr:to>
      <cdr:x>0.92525</cdr:x>
      <cdr:y>0.19225</cdr:y>
    </cdr:to>
    <cdr:sp>
      <cdr:nvSpPr>
        <cdr:cNvPr id="1" name="TextBox 1"/>
        <cdr:cNvSpPr txBox="1">
          <a:spLocks noChangeArrowheads="1"/>
        </cdr:cNvSpPr>
      </cdr:nvSpPr>
      <cdr:spPr>
        <a:xfrm>
          <a:off x="1962150" y="304800"/>
          <a:ext cx="1038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0.74075</cdr:x>
      <cdr:y>0.2205</cdr:y>
    </cdr:from>
    <cdr:to>
      <cdr:x>0.996</cdr:x>
      <cdr:y>0.35925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5810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</cdr:x>
      <cdr:y>0.51875</cdr:y>
    </cdr:from>
    <cdr:to>
      <cdr:x>0.20225</cdr:x>
      <cdr:y>0.6575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3811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67</xdr:row>
      <xdr:rowOff>66675</xdr:rowOff>
    </xdr:from>
    <xdr:to>
      <xdr:col>1</xdr:col>
      <xdr:colOff>2981325</xdr:colOff>
      <xdr:row>84</xdr:row>
      <xdr:rowOff>9525</xdr:rowOff>
    </xdr:to>
    <xdr:graphicFrame>
      <xdr:nvGraphicFramePr>
        <xdr:cNvPr id="1" name="Chart 2"/>
        <xdr:cNvGraphicFramePr/>
      </xdr:nvGraphicFramePr>
      <xdr:xfrm>
        <a:off x="28575" y="10858500"/>
        <a:ext cx="3495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3038475</xdr:colOff>
      <xdr:row>67</xdr:row>
      <xdr:rowOff>66675</xdr:rowOff>
    </xdr:from>
    <xdr:to>
      <xdr:col>6</xdr:col>
      <xdr:colOff>352425</xdr:colOff>
      <xdr:row>83</xdr:row>
      <xdr:rowOff>152400</xdr:rowOff>
    </xdr:to>
    <xdr:graphicFrame>
      <xdr:nvGraphicFramePr>
        <xdr:cNvPr id="2" name="Chart 3"/>
        <xdr:cNvGraphicFramePr/>
      </xdr:nvGraphicFramePr>
      <xdr:xfrm>
        <a:off x="3581400" y="10858500"/>
        <a:ext cx="32480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447675</xdr:colOff>
      <xdr:row>67</xdr:row>
      <xdr:rowOff>66675</xdr:rowOff>
    </xdr:from>
    <xdr:to>
      <xdr:col>11</xdr:col>
      <xdr:colOff>152400</xdr:colOff>
      <xdr:row>83</xdr:row>
      <xdr:rowOff>152400</xdr:rowOff>
    </xdr:to>
    <xdr:graphicFrame>
      <xdr:nvGraphicFramePr>
        <xdr:cNvPr id="3" name="Chart 4"/>
        <xdr:cNvGraphicFramePr/>
      </xdr:nvGraphicFramePr>
      <xdr:xfrm>
        <a:off x="6924675" y="10858500"/>
        <a:ext cx="32004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0.7965</cdr:x>
      <cdr:y>0.331</cdr:y>
    </cdr:from>
    <cdr:to>
      <cdr:x>0.871</cdr:x>
      <cdr:y>0.38025</cdr:y>
    </cdr:to>
    <cdr:sp>
      <cdr:nvSpPr>
        <cdr:cNvPr id="1" name="TextBox 1"/>
        <cdr:cNvSpPr txBox="1">
          <a:spLocks noChangeArrowheads="1"/>
        </cdr:cNvSpPr>
      </cdr:nvSpPr>
      <cdr:spPr>
        <a:xfrm>
          <a:off x="2752725" y="895350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0.71475</cdr:x>
      <cdr:y>0.77075</cdr:y>
    </cdr:from>
    <cdr:to>
      <cdr:x>0.81125</cdr:x>
      <cdr:y>0.82</cdr:y>
    </cdr:to>
    <cdr:sp>
      <cdr:nvSpPr>
        <cdr:cNvPr id="2" name="TextBox 2"/>
        <cdr:cNvSpPr txBox="1">
          <a:spLocks noChangeArrowheads="1"/>
        </cdr:cNvSpPr>
      </cdr:nvSpPr>
      <cdr:spPr>
        <a:xfrm>
          <a:off x="2466975" y="2076450"/>
          <a:ext cx="3333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0.014</cdr:x>
      <cdr:y>0.46925</cdr:y>
    </cdr:from>
    <cdr:to>
      <cdr:x>0.0885</cdr:x>
      <cdr:y>0.5185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" y="1266825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0.672</cdr:x>
      <cdr:y>0.10225</cdr:y>
    </cdr:from>
    <cdr:to>
      <cdr:x>0.88125</cdr:x>
      <cdr:y>0.24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2667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0.755</cdr:x>
      <cdr:y>0.295</cdr:y>
    </cdr:from>
    <cdr:to>
      <cdr:x>1</cdr:x>
      <cdr:y>0.43275</cdr:y>
    </cdr:to>
    <cdr:sp>
      <cdr:nvSpPr>
        <cdr:cNvPr id="2" name="TextBox 2"/>
        <cdr:cNvSpPr txBox="1">
          <a:spLocks noChangeArrowheads="1"/>
        </cdr:cNvSpPr>
      </cdr:nvSpPr>
      <cdr:spPr>
        <a:xfrm>
          <a:off x="2466975" y="7905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0.02675</cdr:x>
      <cdr:y>0.905</cdr:y>
    </cdr:from>
    <cdr:to>
      <cdr:x>0.335</cdr:x>
      <cdr:y>0.98275</cdr:y>
    </cdr:to>
    <cdr:sp>
      <cdr:nvSpPr>
        <cdr:cNvPr id="3" name="TextBox 3"/>
        <cdr:cNvSpPr txBox="1">
          <a:spLocks noChangeArrowheads="1"/>
        </cdr:cNvSpPr>
      </cdr:nvSpPr>
      <cdr:spPr>
        <a:xfrm>
          <a:off x="85725" y="2438400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67</xdr:row>
      <xdr:rowOff>38100</xdr:rowOff>
    </xdr:from>
    <xdr:to>
      <xdr:col>1</xdr:col>
      <xdr:colOff>2952750</xdr:colOff>
      <xdr:row>83</xdr:row>
      <xdr:rowOff>152400</xdr:rowOff>
    </xdr:to>
    <xdr:graphicFrame>
      <xdr:nvGraphicFramePr>
        <xdr:cNvPr id="1" name="Chart 2"/>
        <xdr:cNvGraphicFramePr/>
      </xdr:nvGraphicFramePr>
      <xdr:xfrm>
        <a:off x="38100" y="10915650"/>
        <a:ext cx="34575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3019425</xdr:colOff>
      <xdr:row>67</xdr:row>
      <xdr:rowOff>38100</xdr:rowOff>
    </xdr:from>
    <xdr:to>
      <xdr:col>6</xdr:col>
      <xdr:colOff>409575</xdr:colOff>
      <xdr:row>83</xdr:row>
      <xdr:rowOff>142875</xdr:rowOff>
    </xdr:to>
    <xdr:graphicFrame>
      <xdr:nvGraphicFramePr>
        <xdr:cNvPr id="2" name="Chart 3"/>
        <xdr:cNvGraphicFramePr/>
      </xdr:nvGraphicFramePr>
      <xdr:xfrm>
        <a:off x="3562350" y="10915650"/>
        <a:ext cx="3276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485775</xdr:colOff>
      <xdr:row>67</xdr:row>
      <xdr:rowOff>38100</xdr:rowOff>
    </xdr:from>
    <xdr:to>
      <xdr:col>11</xdr:col>
      <xdr:colOff>123825</xdr:colOff>
      <xdr:row>83</xdr:row>
      <xdr:rowOff>133350</xdr:rowOff>
    </xdr:to>
    <xdr:graphicFrame>
      <xdr:nvGraphicFramePr>
        <xdr:cNvPr id="3" name="Chart 4"/>
        <xdr:cNvGraphicFramePr/>
      </xdr:nvGraphicFramePr>
      <xdr:xfrm>
        <a:off x="6915150" y="10915650"/>
        <a:ext cx="31908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0.76275</cdr:x>
      <cdr:y>0.41925</cdr:y>
    </cdr:from>
    <cdr:to>
      <cdr:x>0.89775</cdr:x>
      <cdr:y>0.4975</cdr:y>
    </cdr:to>
    <cdr:sp>
      <cdr:nvSpPr>
        <cdr:cNvPr id="1" name="TextBox 1"/>
        <cdr:cNvSpPr txBox="1">
          <a:spLocks noChangeArrowheads="1"/>
        </cdr:cNvSpPr>
      </cdr:nvSpPr>
      <cdr:spPr>
        <a:xfrm>
          <a:off x="2628900" y="1114425"/>
          <a:ext cx="466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0.63825</cdr:x>
      <cdr:y>0.1275</cdr:y>
    </cdr:from>
    <cdr:to>
      <cdr:x>0.732</cdr:x>
      <cdr:y>0.20575</cdr:y>
    </cdr:to>
    <cdr:sp>
      <cdr:nvSpPr>
        <cdr:cNvPr id="2" name="TextBox 2"/>
        <cdr:cNvSpPr txBox="1">
          <a:spLocks noChangeArrowheads="1"/>
        </cdr:cNvSpPr>
      </cdr:nvSpPr>
      <cdr:spPr>
        <a:xfrm>
          <a:off x="2200275" y="333375"/>
          <a:ext cx="323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0.4755</cdr:x>
      <cdr:y>0.2565</cdr:y>
    </cdr:from>
    <cdr:to>
      <cdr:x>0.481</cdr:x>
      <cdr:y>0.26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638300" y="6858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0.582</cdr:x>
      <cdr:y>0.8565</cdr:y>
    </cdr:from>
    <cdr:to>
      <cdr:x>0.717</cdr:x>
      <cdr:y>0.9205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2009775" y="22860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0.149</cdr:x>
      <cdr:y>0.61675</cdr:y>
    </cdr:from>
    <cdr:to>
      <cdr:x>0.284</cdr:x>
      <cdr:y>0.70225</cdr:y>
    </cdr:to>
    <cdr:sp>
      <cdr:nvSpPr>
        <cdr:cNvPr id="5" name="TextBox 5"/>
        <cdr:cNvSpPr txBox="1">
          <a:spLocks noChangeArrowheads="1"/>
        </cdr:cNvSpPr>
      </cdr:nvSpPr>
      <cdr:spPr>
        <a:xfrm>
          <a:off x="514350" y="164782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0.39</cdr:x>
      <cdr:y>0.2565</cdr:y>
    </cdr:from>
    <cdr:to>
      <cdr:x>0.3955</cdr:x>
      <cdr:y>0.26</cdr:y>
    </cdr:to>
    <cdr:sp>
      <cdr:nvSpPr>
        <cdr:cNvPr id="6" name="TextBox 6"/>
        <cdr:cNvSpPr txBox="1">
          <a:spLocks noChangeArrowheads="1"/>
        </cdr:cNvSpPr>
      </cdr:nvSpPr>
      <cdr:spPr>
        <a:xfrm>
          <a:off x="1343025" y="6858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0.22875</cdr:x>
      <cdr:y>0.20625</cdr:y>
    </cdr:from>
    <cdr:to>
      <cdr:x>0.35825</cdr:x>
      <cdr:y>0.2845</cdr:y>
    </cdr:to>
    <cdr:sp>
      <cdr:nvSpPr>
        <cdr:cNvPr id="7" name="TextBox 7"/>
        <cdr:cNvSpPr txBox="1">
          <a:spLocks noChangeArrowheads="1"/>
        </cdr:cNvSpPr>
      </cdr:nvSpPr>
      <cdr:spPr>
        <a:xfrm>
          <a:off x="790575" y="542925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73</xdr:row>
      <xdr:rowOff>57150</xdr:rowOff>
    </xdr:from>
    <xdr:to>
      <xdr:col>1</xdr:col>
      <xdr:colOff>3133725</xdr:colOff>
      <xdr:row>90</xdr:row>
      <xdr:rowOff>0</xdr:rowOff>
    </xdr:to>
    <xdr:graphicFrame>
      <xdr:nvGraphicFramePr>
        <xdr:cNvPr id="1" name="Chart 1"/>
        <xdr:cNvGraphicFramePr/>
      </xdr:nvGraphicFramePr>
      <xdr:xfrm>
        <a:off x="114300" y="11877675"/>
        <a:ext cx="3562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73</xdr:row>
      <xdr:rowOff>66675</xdr:rowOff>
    </xdr:from>
    <xdr:to>
      <xdr:col>10</xdr:col>
      <xdr:colOff>228600</xdr:colOff>
      <xdr:row>89</xdr:row>
      <xdr:rowOff>152400</xdr:rowOff>
    </xdr:to>
    <xdr:graphicFrame>
      <xdr:nvGraphicFramePr>
        <xdr:cNvPr id="2" name="Chart 2"/>
        <xdr:cNvGraphicFramePr/>
      </xdr:nvGraphicFramePr>
      <xdr:xfrm>
        <a:off x="3743325" y="11887200"/>
        <a:ext cx="34575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28575</xdr:colOff>
      <xdr:row>73</xdr:row>
      <xdr:rowOff>57150</xdr:rowOff>
    </xdr:from>
    <xdr:to>
      <xdr:col>24</xdr:col>
      <xdr:colOff>295275</xdr:colOff>
      <xdr:row>90</xdr:row>
      <xdr:rowOff>9525</xdr:rowOff>
    </xdr:to>
    <xdr:graphicFrame>
      <xdr:nvGraphicFramePr>
        <xdr:cNvPr id="3" name="Chart 3"/>
        <xdr:cNvGraphicFramePr/>
      </xdr:nvGraphicFramePr>
      <xdr:xfrm>
        <a:off x="7267575" y="11877675"/>
        <a:ext cx="31527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0.6645</cdr:x>
      <cdr:y>0.174</cdr:y>
    </cdr:from>
    <cdr:to>
      <cdr:x>0.985</cdr:x>
      <cdr:y>0.25125</cdr:y>
    </cdr:to>
    <cdr:sp>
      <cdr:nvSpPr>
        <cdr:cNvPr id="1" name="TextBox 1"/>
        <cdr:cNvSpPr txBox="1">
          <a:spLocks noChangeArrowheads="1"/>
        </cdr:cNvSpPr>
      </cdr:nvSpPr>
      <cdr:spPr>
        <a:xfrm>
          <a:off x="2143125" y="466725"/>
          <a:ext cx="1038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0.74775</cdr:x>
      <cdr:y>0.692</cdr:y>
    </cdr:from>
    <cdr:to>
      <cdr:x>1</cdr:x>
      <cdr:y>0.82875</cdr:y>
    </cdr:to>
    <cdr:sp>
      <cdr:nvSpPr>
        <cdr:cNvPr id="2" name="TextBox 2"/>
        <cdr:cNvSpPr txBox="1">
          <a:spLocks noChangeArrowheads="1"/>
        </cdr:cNvSpPr>
      </cdr:nvSpPr>
      <cdr:spPr>
        <a:xfrm>
          <a:off x="2419350" y="18764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0.00775</cdr:x>
      <cdr:y>0.76775</cdr:y>
    </cdr:from>
    <cdr:to>
      <cdr:x>0.3195</cdr:x>
      <cdr:y>0.845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2076450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0.1055</cdr:y>
    </cdr:from>
    <cdr:to>
      <cdr:x>0.93875</cdr:x>
      <cdr:y>0.183</cdr:y>
    </cdr:to>
    <cdr:sp>
      <cdr:nvSpPr>
        <cdr:cNvPr id="1" name="TextBox 1"/>
        <cdr:cNvSpPr txBox="1">
          <a:spLocks noChangeArrowheads="1"/>
        </cdr:cNvSpPr>
      </cdr:nvSpPr>
      <cdr:spPr>
        <a:xfrm>
          <a:off x="1943100" y="276225"/>
          <a:ext cx="1038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0.73875</cdr:x>
      <cdr:y>0.31275</cdr:y>
    </cdr:from>
    <cdr:to>
      <cdr:x>0.99925</cdr:x>
      <cdr:y>0.45</cdr:y>
    </cdr:to>
    <cdr:sp>
      <cdr:nvSpPr>
        <cdr:cNvPr id="2" name="TextBox 2"/>
        <cdr:cNvSpPr txBox="1">
          <a:spLocks noChangeArrowheads="1"/>
        </cdr:cNvSpPr>
      </cdr:nvSpPr>
      <cdr:spPr>
        <a:xfrm>
          <a:off x="2343150" y="8382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0.1015</cdr:x>
      <cdr:y>0.807</cdr:y>
    </cdr:from>
    <cdr:to>
      <cdr:x>0.308</cdr:x>
      <cdr:y>0.94425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21812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67</xdr:row>
      <xdr:rowOff>47625</xdr:rowOff>
    </xdr:from>
    <xdr:to>
      <xdr:col>1</xdr:col>
      <xdr:colOff>2743200</xdr:colOff>
      <xdr:row>84</xdr:row>
      <xdr:rowOff>9525</xdr:rowOff>
    </xdr:to>
    <xdr:graphicFrame>
      <xdr:nvGraphicFramePr>
        <xdr:cNvPr id="1" name="Chart 2"/>
        <xdr:cNvGraphicFramePr/>
      </xdr:nvGraphicFramePr>
      <xdr:xfrm>
        <a:off x="47625" y="10925175"/>
        <a:ext cx="32385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2847975</xdr:colOff>
      <xdr:row>67</xdr:row>
      <xdr:rowOff>38100</xdr:rowOff>
    </xdr:from>
    <xdr:to>
      <xdr:col>6</xdr:col>
      <xdr:colOff>466725</xdr:colOff>
      <xdr:row>83</xdr:row>
      <xdr:rowOff>152400</xdr:rowOff>
    </xdr:to>
    <xdr:graphicFrame>
      <xdr:nvGraphicFramePr>
        <xdr:cNvPr id="2" name="Chart 3"/>
        <xdr:cNvGraphicFramePr/>
      </xdr:nvGraphicFramePr>
      <xdr:xfrm>
        <a:off x="3390900" y="10915650"/>
        <a:ext cx="31813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67</xdr:row>
      <xdr:rowOff>57150</xdr:rowOff>
    </xdr:from>
    <xdr:to>
      <xdr:col>11</xdr:col>
      <xdr:colOff>133350</xdr:colOff>
      <xdr:row>84</xdr:row>
      <xdr:rowOff>0</xdr:rowOff>
    </xdr:to>
    <xdr:graphicFrame>
      <xdr:nvGraphicFramePr>
        <xdr:cNvPr id="3" name="Chart 5"/>
        <xdr:cNvGraphicFramePr/>
      </xdr:nvGraphicFramePr>
      <xdr:xfrm>
        <a:off x="6629400" y="10934700"/>
        <a:ext cx="30194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0.80525</cdr:x>
      <cdr:y>0.28575</cdr:y>
    </cdr:from>
    <cdr:to>
      <cdr:x>0.9085</cdr:x>
      <cdr:y>0.356</cdr:y>
    </cdr:to>
    <cdr:sp>
      <cdr:nvSpPr>
        <cdr:cNvPr id="1" name="TextBox 1"/>
        <cdr:cNvSpPr txBox="1">
          <a:spLocks noChangeArrowheads="1"/>
        </cdr:cNvSpPr>
      </cdr:nvSpPr>
      <cdr:spPr>
        <a:xfrm>
          <a:off x="2743200" y="77152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0.57025</cdr:x>
      <cdr:y>0.9275</cdr:y>
    </cdr:from>
    <cdr:to>
      <cdr:x>0.749</cdr:x>
      <cdr:y>0.9625</cdr:y>
    </cdr:to>
    <cdr:sp>
      <cdr:nvSpPr>
        <cdr:cNvPr id="2" name="TextBox 2"/>
        <cdr:cNvSpPr txBox="1">
          <a:spLocks noChangeArrowheads="1"/>
        </cdr:cNvSpPr>
      </cdr:nvSpPr>
      <cdr:spPr>
        <a:xfrm>
          <a:off x="1943100" y="2514600"/>
          <a:ext cx="60960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0.023</cdr:x>
      <cdr:y>0.355</cdr:y>
    </cdr:from>
    <cdr:to>
      <cdr:x>0.12075</cdr:x>
      <cdr:y>0.42525</cdr:y>
    </cdr:to>
    <cdr:sp>
      <cdr:nvSpPr>
        <cdr:cNvPr id="3" name="TextBox 3"/>
        <cdr:cNvSpPr txBox="1">
          <a:spLocks noChangeArrowheads="1"/>
        </cdr:cNvSpPr>
      </cdr:nvSpPr>
      <cdr:spPr>
        <a:xfrm>
          <a:off x="76200" y="962025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0.6835</cdr:x>
      <cdr:y>0.1015</cdr:y>
    </cdr:from>
    <cdr:to>
      <cdr:x>0.89275</cdr:x>
      <cdr:y>0.23825</cdr:y>
    </cdr:to>
    <cdr:sp>
      <cdr:nvSpPr>
        <cdr:cNvPr id="1" name="TextBox 1"/>
        <cdr:cNvSpPr txBox="1">
          <a:spLocks noChangeArrowheads="1"/>
        </cdr:cNvSpPr>
      </cdr:nvSpPr>
      <cdr:spPr>
        <a:xfrm>
          <a:off x="2238375" y="2667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0.74625</cdr:x>
      <cdr:y>0.34475</cdr:y>
    </cdr:from>
    <cdr:to>
      <cdr:x>0.99925</cdr:x>
      <cdr:y>0.4815</cdr:y>
    </cdr:to>
    <cdr:sp>
      <cdr:nvSpPr>
        <cdr:cNvPr id="2" name="TextBox 2"/>
        <cdr:cNvSpPr txBox="1">
          <a:spLocks noChangeArrowheads="1"/>
        </cdr:cNvSpPr>
      </cdr:nvSpPr>
      <cdr:spPr>
        <a:xfrm>
          <a:off x="2438400" y="9334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0.03275</cdr:x>
      <cdr:y>0.90225</cdr:y>
    </cdr:from>
    <cdr:to>
      <cdr:x>0.341</cdr:x>
      <cdr:y>0.9795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" y="2447925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67</xdr:row>
      <xdr:rowOff>47625</xdr:rowOff>
    </xdr:from>
    <xdr:to>
      <xdr:col>1</xdr:col>
      <xdr:colOff>2895600</xdr:colOff>
      <xdr:row>84</xdr:row>
      <xdr:rowOff>9525</xdr:rowOff>
    </xdr:to>
    <xdr:graphicFrame>
      <xdr:nvGraphicFramePr>
        <xdr:cNvPr id="1" name="Chart 2"/>
        <xdr:cNvGraphicFramePr/>
      </xdr:nvGraphicFramePr>
      <xdr:xfrm>
        <a:off x="28575" y="10925175"/>
        <a:ext cx="34099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2962275</xdr:colOff>
      <xdr:row>67</xdr:row>
      <xdr:rowOff>47625</xdr:rowOff>
    </xdr:from>
    <xdr:to>
      <xdr:col>6</xdr:col>
      <xdr:colOff>590550</xdr:colOff>
      <xdr:row>84</xdr:row>
      <xdr:rowOff>9525</xdr:rowOff>
    </xdr:to>
    <xdr:graphicFrame>
      <xdr:nvGraphicFramePr>
        <xdr:cNvPr id="2" name="Chart 3"/>
        <xdr:cNvGraphicFramePr/>
      </xdr:nvGraphicFramePr>
      <xdr:xfrm>
        <a:off x="3505200" y="10925175"/>
        <a:ext cx="32766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628650</xdr:colOff>
      <xdr:row>67</xdr:row>
      <xdr:rowOff>47625</xdr:rowOff>
    </xdr:from>
    <xdr:to>
      <xdr:col>11</xdr:col>
      <xdr:colOff>133350</xdr:colOff>
      <xdr:row>84</xdr:row>
      <xdr:rowOff>9525</xdr:rowOff>
    </xdr:to>
    <xdr:graphicFrame>
      <xdr:nvGraphicFramePr>
        <xdr:cNvPr id="3" name="Chart 4"/>
        <xdr:cNvGraphicFramePr/>
      </xdr:nvGraphicFramePr>
      <xdr:xfrm>
        <a:off x="6819900" y="10925175"/>
        <a:ext cx="30384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421875" style="0" customWidth="1"/>
    <col min="3" max="3" width="0.85546875" style="1" customWidth="1"/>
    <col min="4" max="4" width="9.421875" style="0" bestFit="1" customWidth="1"/>
    <col min="5" max="5" width="8.8515625" style="0" bestFit="1" customWidth="1"/>
    <col min="6" max="6" width="9.140625" style="1" bestFit="1" customWidth="1"/>
    <col min="7" max="7" width="4.140625" style="1" customWidth="1"/>
    <col min="8" max="8" width="4.00390625" style="1" bestFit="1" customWidth="1"/>
    <col min="9" max="9" width="4.421875" style="0" bestFit="1" customWidth="1"/>
    <col min="10" max="10" width="1.1484375" style="0" customWidth="1"/>
    <col min="11" max="11" width="4.00390625" style="0" customWidth="1"/>
    <col min="12" max="12" width="3.8515625" style="0" customWidth="1"/>
    <col min="13" max="13" width="4.421875" style="0" bestFit="1" customWidth="1"/>
    <col min="14" max="14" width="0.85546875" style="0" customWidth="1"/>
    <col min="15" max="15" width="4.00390625" style="0" bestFit="1" customWidth="1"/>
    <col min="16" max="16" width="3.7109375" style="0" customWidth="1"/>
    <col min="17" max="17" width="4.421875" style="0" bestFit="1" customWidth="1"/>
    <col min="18" max="18" width="0.85546875" style="49" customWidth="1"/>
    <col min="19" max="20" width="4.00390625" style="0" bestFit="1" customWidth="1"/>
    <col min="21" max="21" width="4.421875" style="0" bestFit="1" customWidth="1"/>
    <col min="22" max="22" width="0.9921875" style="0" customWidth="1"/>
    <col min="23" max="23" width="3.7109375" style="0" customWidth="1"/>
    <col min="24" max="24" width="4.00390625" style="0" bestFit="1" customWidth="1"/>
    <col min="25" max="25" width="4.421875" style="0" bestFit="1" customWidth="1"/>
    <col min="26" max="26" width="0.85546875" style="31" customWidth="1"/>
  </cols>
  <sheetData>
    <row r="1" spans="1:11" ht="12.75">
      <c r="A1" s="4" t="s">
        <v>114</v>
      </c>
      <c r="D1" s="4" t="s">
        <v>172</v>
      </c>
      <c r="F1" s="4" t="s">
        <v>131</v>
      </c>
      <c r="G1" s="4"/>
      <c r="H1" s="4"/>
      <c r="K1" s="48" t="s">
        <v>219</v>
      </c>
    </row>
    <row r="2" spans="1:26" ht="12.75">
      <c r="A2" s="4" t="s">
        <v>135</v>
      </c>
      <c r="C2" s="4" t="s">
        <v>68</v>
      </c>
      <c r="D2" s="4" t="s">
        <v>173</v>
      </c>
      <c r="E2" s="3" t="s">
        <v>129</v>
      </c>
      <c r="F2" s="4" t="s">
        <v>174</v>
      </c>
      <c r="G2" s="75"/>
      <c r="H2" s="93" t="s">
        <v>1</v>
      </c>
      <c r="I2" s="85"/>
      <c r="J2" s="94"/>
      <c r="K2" s="75"/>
      <c r="L2" s="90" t="s">
        <v>2</v>
      </c>
      <c r="M2" s="85"/>
      <c r="N2" s="89"/>
      <c r="O2" s="75"/>
      <c r="P2" s="90" t="s">
        <v>3</v>
      </c>
      <c r="Q2" s="66"/>
      <c r="R2" s="89"/>
      <c r="S2" s="75"/>
      <c r="T2" s="90" t="s">
        <v>4</v>
      </c>
      <c r="U2" s="85"/>
      <c r="V2" s="89"/>
      <c r="W2" s="75"/>
      <c r="X2" s="91" t="s">
        <v>5</v>
      </c>
      <c r="Y2" s="85"/>
      <c r="Z2" s="64"/>
    </row>
    <row r="3" spans="1:26" ht="12.75">
      <c r="A3" s="4" t="s">
        <v>136</v>
      </c>
      <c r="B3" s="4" t="s">
        <v>0</v>
      </c>
      <c r="C3" s="4" t="s">
        <v>67</v>
      </c>
      <c r="D3" s="4" t="s">
        <v>130</v>
      </c>
      <c r="E3" s="3" t="s">
        <v>130</v>
      </c>
      <c r="F3" s="4" t="s">
        <v>139</v>
      </c>
      <c r="G3" s="86" t="s">
        <v>226</v>
      </c>
      <c r="H3" s="87" t="s">
        <v>227</v>
      </c>
      <c r="I3" s="88" t="s">
        <v>228</v>
      </c>
      <c r="J3" s="28"/>
      <c r="K3" s="95" t="s">
        <v>226</v>
      </c>
      <c r="L3" s="96" t="s">
        <v>227</v>
      </c>
      <c r="M3" s="88" t="s">
        <v>228</v>
      </c>
      <c r="N3" s="28"/>
      <c r="O3" s="95" t="s">
        <v>226</v>
      </c>
      <c r="P3" s="96" t="s">
        <v>227</v>
      </c>
      <c r="Q3" s="88" t="s">
        <v>228</v>
      </c>
      <c r="R3" s="28"/>
      <c r="S3" s="95" t="s">
        <v>226</v>
      </c>
      <c r="T3" s="96" t="s">
        <v>227</v>
      </c>
      <c r="U3" s="88" t="s">
        <v>228</v>
      </c>
      <c r="V3" s="28"/>
      <c r="W3" s="95" t="s">
        <v>226</v>
      </c>
      <c r="X3" s="96" t="s">
        <v>227</v>
      </c>
      <c r="Y3" s="92" t="s">
        <v>228</v>
      </c>
      <c r="Z3" s="64"/>
    </row>
    <row r="4" spans="1:26" ht="12.75">
      <c r="A4" s="21" t="s">
        <v>6</v>
      </c>
      <c r="B4" t="s">
        <v>70</v>
      </c>
      <c r="C4" s="1" t="s">
        <v>32</v>
      </c>
      <c r="D4" s="21">
        <f>SUM(I4+M4+Q4+U4+Y4)</f>
        <v>1</v>
      </c>
      <c r="E4" s="21">
        <f>SUM(BLB!F4+'RSD A'!F4+'RSD B'!F4+'RSD C'!F4+'RSD D'!F4)</f>
        <v>27</v>
      </c>
      <c r="F4" s="21">
        <f>SUM(D4+D5+D6-E4)</f>
        <v>2</v>
      </c>
      <c r="G4" s="67">
        <f>SUM(BLB!C4)</f>
        <v>0</v>
      </c>
      <c r="H4" s="68">
        <f>SUM(BLB!D4)</f>
        <v>0</v>
      </c>
      <c r="I4" s="47">
        <f>SUM(BLB!E4)</f>
        <v>0</v>
      </c>
      <c r="J4" s="44"/>
      <c r="K4" s="53">
        <f>SUM('RSD A'!C4)</f>
        <v>1</v>
      </c>
      <c r="L4" s="42">
        <f>SUM('RSD A'!D4)</f>
        <v>0</v>
      </c>
      <c r="M4" s="47">
        <f>SUM('RSD A'!E4)</f>
        <v>1</v>
      </c>
      <c r="N4" s="44"/>
      <c r="O4" s="53">
        <f>SUM('RSD B'!C4)</f>
        <v>0</v>
      </c>
      <c r="P4" s="42">
        <f>SUM('RSD B'!D4)</f>
        <v>0</v>
      </c>
      <c r="Q4" s="47">
        <f>SUM('RSD B'!E4)</f>
        <v>0</v>
      </c>
      <c r="R4" s="28"/>
      <c r="S4" s="53">
        <f>SUM('RSD C'!C4)</f>
        <v>0</v>
      </c>
      <c r="T4" s="42">
        <f>SUM('RSD C'!D4)</f>
        <v>0</v>
      </c>
      <c r="U4" s="47">
        <f>SUM('RSD C'!E4)</f>
        <v>0</v>
      </c>
      <c r="V4" s="28"/>
      <c r="W4" s="53">
        <f>SUM('RSD D'!C4)</f>
        <v>0</v>
      </c>
      <c r="X4" s="42">
        <f>SUM('RSD D'!D4)</f>
        <v>0</v>
      </c>
      <c r="Y4" s="97">
        <f>SUM('RSD D'!E4)</f>
        <v>0</v>
      </c>
      <c r="Z4" s="64"/>
    </row>
    <row r="5" spans="1:26" ht="12.75">
      <c r="A5" s="21" t="s">
        <v>7</v>
      </c>
      <c r="B5" t="s">
        <v>71</v>
      </c>
      <c r="C5" s="1" t="s">
        <v>33</v>
      </c>
      <c r="D5" s="21">
        <f aca="true" t="shared" si="0" ref="D5:D11">SUM(I5+M5+Q5+U5+Y5)</f>
        <v>28</v>
      </c>
      <c r="E5" s="28" t="s">
        <v>168</v>
      </c>
      <c r="F5" s="30" t="s">
        <v>168</v>
      </c>
      <c r="G5" s="67">
        <f>SUM(BLB!C5)</f>
        <v>0</v>
      </c>
      <c r="H5" s="68">
        <f>SUM(BLB!D5)</f>
        <v>0</v>
      </c>
      <c r="I5" s="47">
        <f>SUM(BLB!E5)</f>
        <v>0</v>
      </c>
      <c r="J5" s="45"/>
      <c r="K5" s="53">
        <f>SUM('RSD A'!C5)</f>
        <v>4</v>
      </c>
      <c r="L5" s="42">
        <f>SUM('RSD A'!D5)</f>
        <v>0</v>
      </c>
      <c r="M5" s="47">
        <f>SUM('RSD A'!E5)</f>
        <v>4</v>
      </c>
      <c r="N5" s="45"/>
      <c r="O5" s="53">
        <f>SUM('RSD B'!C5)</f>
        <v>7</v>
      </c>
      <c r="P5" s="42">
        <f>SUM('RSD B'!D5)</f>
        <v>1</v>
      </c>
      <c r="Q5" s="47">
        <f>SUM('RSD B'!E5)</f>
        <v>8</v>
      </c>
      <c r="R5" s="30"/>
      <c r="S5" s="53">
        <f>SUM('RSD C'!C5)</f>
        <v>8</v>
      </c>
      <c r="T5" s="42">
        <f>SUM('RSD C'!D5)</f>
        <v>3</v>
      </c>
      <c r="U5" s="47">
        <f>SUM('RSD C'!E5)</f>
        <v>11</v>
      </c>
      <c r="V5" s="30"/>
      <c r="W5" s="53">
        <f>SUM('RSD D'!C5)</f>
        <v>5</v>
      </c>
      <c r="X5" s="42">
        <f>SUM('RSD D'!D5)</f>
        <v>0</v>
      </c>
      <c r="Y5" s="97">
        <f>SUM('RSD D'!E5)</f>
        <v>5</v>
      </c>
      <c r="Z5" s="64"/>
    </row>
    <row r="6" spans="1:26" ht="12.75">
      <c r="A6" s="21" t="s">
        <v>72</v>
      </c>
      <c r="B6" t="s">
        <v>73</v>
      </c>
      <c r="C6" s="1" t="s">
        <v>74</v>
      </c>
      <c r="D6" s="21">
        <f t="shared" si="0"/>
        <v>0</v>
      </c>
      <c r="E6" s="28" t="s">
        <v>168</v>
      </c>
      <c r="F6" s="30" t="s">
        <v>168</v>
      </c>
      <c r="G6" s="67">
        <f>SUM(BLB!C6)</f>
        <v>0</v>
      </c>
      <c r="H6" s="68">
        <f>SUM(BLB!D6)</f>
        <v>0</v>
      </c>
      <c r="I6" s="47">
        <f>SUM(BLB!E6)</f>
        <v>0</v>
      </c>
      <c r="J6" s="45"/>
      <c r="K6" s="53">
        <f>SUM('RSD A'!C6)</f>
        <v>0</v>
      </c>
      <c r="L6" s="42">
        <f>SUM('RSD A'!D6)</f>
        <v>0</v>
      </c>
      <c r="M6" s="47">
        <f>SUM('RSD A'!E6)</f>
        <v>0</v>
      </c>
      <c r="N6" s="45"/>
      <c r="O6" s="53">
        <f>SUM('RSD B'!C6)</f>
        <v>0</v>
      </c>
      <c r="P6" s="42">
        <f>SUM('RSD B'!D6)</f>
        <v>0</v>
      </c>
      <c r="Q6" s="47">
        <f>SUM('RSD B'!E6)</f>
        <v>0</v>
      </c>
      <c r="R6" s="30"/>
      <c r="S6" s="53">
        <f>SUM('RSD C'!C6)</f>
        <v>0</v>
      </c>
      <c r="T6" s="42">
        <f>SUM('RSD C'!D6)</f>
        <v>0</v>
      </c>
      <c r="U6" s="47">
        <f>SUM('RSD C'!E6)</f>
        <v>0</v>
      </c>
      <c r="V6" s="30"/>
      <c r="W6" s="53">
        <f>SUM('RSD D'!C6)</f>
        <v>0</v>
      </c>
      <c r="X6" s="42">
        <f>SUM('RSD D'!D6)</f>
        <v>0</v>
      </c>
      <c r="Y6" s="97">
        <f>SUM('RSD D'!E6)</f>
        <v>0</v>
      </c>
      <c r="Z6" s="64"/>
    </row>
    <row r="7" spans="1:26" ht="12.75">
      <c r="A7" s="21" t="s">
        <v>8</v>
      </c>
      <c r="B7" t="s">
        <v>9</v>
      </c>
      <c r="C7" s="1" t="s">
        <v>48</v>
      </c>
      <c r="D7" s="21">
        <f t="shared" si="0"/>
        <v>2</v>
      </c>
      <c r="E7" s="21">
        <f>SUM(BLB!F7+'RSD A'!F7+'RSD B'!F7+'RSD C'!F7+'RSD D'!F7)</f>
        <v>2</v>
      </c>
      <c r="F7" s="21">
        <f>SUM(D7-E7)</f>
        <v>0</v>
      </c>
      <c r="G7" s="67">
        <f>SUM(BLB!C7)</f>
        <v>0</v>
      </c>
      <c r="H7" s="68">
        <f>SUM(BLB!D7)</f>
        <v>0</v>
      </c>
      <c r="I7" s="47">
        <f>SUM(BLB!E7)</f>
        <v>0</v>
      </c>
      <c r="J7" s="44"/>
      <c r="K7" s="53">
        <f>SUM('RSD A'!C7)</f>
        <v>0</v>
      </c>
      <c r="L7" s="42">
        <f>SUM('RSD A'!D7)</f>
        <v>0</v>
      </c>
      <c r="M7" s="47">
        <f>SUM('RSD A'!E7)</f>
        <v>0</v>
      </c>
      <c r="N7" s="44"/>
      <c r="O7" s="53">
        <f>SUM('RSD B'!C7)</f>
        <v>0</v>
      </c>
      <c r="P7" s="42">
        <f>SUM('RSD B'!D7)</f>
        <v>1</v>
      </c>
      <c r="Q7" s="47">
        <f>SUM('RSD B'!E7)</f>
        <v>1</v>
      </c>
      <c r="R7" s="28"/>
      <c r="S7" s="53">
        <f>SUM('RSD C'!C7)</f>
        <v>1</v>
      </c>
      <c r="T7" s="42">
        <f>SUM('RSD C'!D7)</f>
        <v>0</v>
      </c>
      <c r="U7" s="47">
        <f>SUM('RSD C'!E7)</f>
        <v>1</v>
      </c>
      <c r="V7" s="28"/>
      <c r="W7" s="53">
        <f>SUM('RSD D'!C7)</f>
        <v>0</v>
      </c>
      <c r="X7" s="42">
        <f>SUM('RSD D'!D7)</f>
        <v>0</v>
      </c>
      <c r="Y7" s="97">
        <f>SUM('RSD D'!E7)</f>
        <v>0</v>
      </c>
      <c r="Z7" s="64"/>
    </row>
    <row r="8" spans="1:26" ht="12.75">
      <c r="A8" s="21" t="s">
        <v>10</v>
      </c>
      <c r="B8" t="s">
        <v>133</v>
      </c>
      <c r="C8" s="1" t="s">
        <v>85</v>
      </c>
      <c r="D8" s="21">
        <f t="shared" si="0"/>
        <v>3</v>
      </c>
      <c r="E8" s="21">
        <f>SUM(BLB!F8+'RSD A'!F8+'RSD B'!F8+'RSD C'!F8+'RSD D'!F8)</f>
        <v>10</v>
      </c>
      <c r="F8" s="21">
        <f>SUM(D8+D9+D11-E8)</f>
        <v>-1</v>
      </c>
      <c r="G8" s="67">
        <f>SUM(BLB!C8)</f>
        <v>0</v>
      </c>
      <c r="H8" s="68">
        <f>SUM(BLB!D8)</f>
        <v>0</v>
      </c>
      <c r="I8" s="47">
        <f>SUM(BLB!E8)</f>
        <v>0</v>
      </c>
      <c r="J8" s="44"/>
      <c r="K8" s="53">
        <f>SUM('RSD A'!C8)</f>
        <v>0</v>
      </c>
      <c r="L8" s="42">
        <f>SUM('RSD A'!D8)</f>
        <v>1</v>
      </c>
      <c r="M8" s="47">
        <f>SUM('RSD A'!E8)</f>
        <v>1</v>
      </c>
      <c r="N8" s="44"/>
      <c r="O8" s="53">
        <f>SUM('RSD B'!C8)</f>
        <v>0</v>
      </c>
      <c r="P8" s="42">
        <f>SUM('RSD B'!D8)</f>
        <v>0</v>
      </c>
      <c r="Q8" s="47">
        <f>SUM('RSD B'!E8)</f>
        <v>0</v>
      </c>
      <c r="R8" s="28"/>
      <c r="S8" s="53">
        <f>SUM('RSD C'!C8)</f>
        <v>0</v>
      </c>
      <c r="T8" s="42">
        <f>SUM('RSD C'!D8)</f>
        <v>2</v>
      </c>
      <c r="U8" s="47">
        <f>SUM('RSD C'!E8)</f>
        <v>2</v>
      </c>
      <c r="V8" s="28"/>
      <c r="W8" s="53">
        <f>SUM('RSD D'!C8)</f>
        <v>0</v>
      </c>
      <c r="X8" s="42">
        <f>SUM('RSD D'!D8)</f>
        <v>0</v>
      </c>
      <c r="Y8" s="97">
        <f>SUM('RSD D'!E8)</f>
        <v>0</v>
      </c>
      <c r="Z8" s="64"/>
    </row>
    <row r="9" spans="1:26" ht="12.75">
      <c r="A9" s="21" t="s">
        <v>10</v>
      </c>
      <c r="B9" t="s">
        <v>205</v>
      </c>
      <c r="C9" s="1" t="s">
        <v>83</v>
      </c>
      <c r="D9" s="21">
        <f t="shared" si="0"/>
        <v>6</v>
      </c>
      <c r="E9" s="28" t="s">
        <v>168</v>
      </c>
      <c r="F9" s="30" t="s">
        <v>168</v>
      </c>
      <c r="G9" s="67">
        <f>SUM(BLB!C9)</f>
        <v>0</v>
      </c>
      <c r="H9" s="68">
        <f>SUM(BLB!D9)</f>
        <v>0</v>
      </c>
      <c r="I9" s="47">
        <f>SUM(BLB!E9)</f>
        <v>0</v>
      </c>
      <c r="J9" s="45"/>
      <c r="K9" s="53">
        <f>SUM('RSD A'!C9)</f>
        <v>1</v>
      </c>
      <c r="L9" s="42">
        <f>SUM('RSD A'!D9)</f>
        <v>0</v>
      </c>
      <c r="M9" s="47">
        <f>SUM('RSD A'!E9)</f>
        <v>1</v>
      </c>
      <c r="N9" s="45"/>
      <c r="O9" s="53">
        <f>SUM('RSD B'!C9)</f>
        <v>0</v>
      </c>
      <c r="P9" s="42">
        <f>SUM('RSD B'!D9)</f>
        <v>2</v>
      </c>
      <c r="Q9" s="47">
        <f>SUM('RSD B'!E9)</f>
        <v>2</v>
      </c>
      <c r="R9" s="30"/>
      <c r="S9" s="53">
        <f>SUM('RSD C'!C9)</f>
        <v>0</v>
      </c>
      <c r="T9" s="42">
        <f>SUM('RSD C'!D9)</f>
        <v>3</v>
      </c>
      <c r="U9" s="47">
        <f>SUM('RSD C'!E9)</f>
        <v>3</v>
      </c>
      <c r="V9" s="30"/>
      <c r="W9" s="53">
        <f>SUM('RSD D'!C9)</f>
        <v>0</v>
      </c>
      <c r="X9" s="42">
        <f>SUM('RSD D'!D9)</f>
        <v>0</v>
      </c>
      <c r="Y9" s="97">
        <f>SUM('RSD D'!E9)</f>
        <v>0</v>
      </c>
      <c r="Z9" s="64"/>
    </row>
    <row r="10" spans="1:26" ht="12.75">
      <c r="A10" s="21" t="s">
        <v>75</v>
      </c>
      <c r="B10" t="s">
        <v>76</v>
      </c>
      <c r="C10" s="1" t="s">
        <v>77</v>
      </c>
      <c r="D10" s="21">
        <f t="shared" si="0"/>
        <v>2</v>
      </c>
      <c r="E10" s="21">
        <f>SUM(BLB!F10+'RSD A'!F10+'RSD B'!F10+'RSD C'!F10+'RSD D'!F10)</f>
        <v>2</v>
      </c>
      <c r="F10" s="21">
        <f>SUM(D10-E10)</f>
        <v>0</v>
      </c>
      <c r="G10" s="67">
        <f>SUM(BLB!C10)</f>
        <v>1</v>
      </c>
      <c r="H10" s="68">
        <f>SUM(BLB!D10)</f>
        <v>0</v>
      </c>
      <c r="I10" s="47">
        <f>SUM(BLB!E10)</f>
        <v>1</v>
      </c>
      <c r="J10" s="44"/>
      <c r="K10" s="53">
        <f>SUM('RSD A'!C10)</f>
        <v>0</v>
      </c>
      <c r="L10" s="42">
        <f>SUM('RSD A'!D10)</f>
        <v>0</v>
      </c>
      <c r="M10" s="47">
        <f>SUM('RSD A'!E10)</f>
        <v>0</v>
      </c>
      <c r="N10" s="44"/>
      <c r="O10" s="53">
        <f>SUM('RSD B'!C10)</f>
        <v>0</v>
      </c>
      <c r="P10" s="42">
        <f>SUM('RSD B'!D10)</f>
        <v>1</v>
      </c>
      <c r="Q10" s="47">
        <f>SUM('RSD B'!E10)</f>
        <v>1</v>
      </c>
      <c r="R10" s="28"/>
      <c r="S10" s="53">
        <f>SUM('RSD C'!C10)</f>
        <v>0</v>
      </c>
      <c r="T10" s="42">
        <f>SUM('RSD C'!D10)</f>
        <v>0</v>
      </c>
      <c r="U10" s="47">
        <f>SUM('RSD C'!E10)</f>
        <v>0</v>
      </c>
      <c r="V10" s="28"/>
      <c r="W10" s="53">
        <f>SUM('RSD D'!C10)</f>
        <v>0</v>
      </c>
      <c r="X10" s="42">
        <f>SUM('RSD D'!D10)</f>
        <v>0</v>
      </c>
      <c r="Y10" s="97">
        <f>SUM('RSD D'!E10)</f>
        <v>0</v>
      </c>
      <c r="Z10" s="64"/>
    </row>
    <row r="11" spans="1:26" ht="12.75">
      <c r="A11" s="21" t="s">
        <v>86</v>
      </c>
      <c r="B11" t="s">
        <v>87</v>
      </c>
      <c r="C11" s="1" t="s">
        <v>84</v>
      </c>
      <c r="D11" s="21">
        <f t="shared" si="0"/>
        <v>0</v>
      </c>
      <c r="E11" s="28" t="s">
        <v>168</v>
      </c>
      <c r="F11" s="30" t="s">
        <v>168</v>
      </c>
      <c r="G11" s="67">
        <f>SUM(BLB!C11)</f>
        <v>0</v>
      </c>
      <c r="H11" s="68">
        <f>SUM(BLB!D11)</f>
        <v>0</v>
      </c>
      <c r="I11" s="47">
        <f>SUM(BLB!E11)</f>
        <v>0</v>
      </c>
      <c r="J11" s="45"/>
      <c r="K11" s="53">
        <f>SUM('RSD A'!C11)</f>
        <v>0</v>
      </c>
      <c r="L11" s="42">
        <f>SUM('RSD A'!D11)</f>
        <v>0</v>
      </c>
      <c r="M11" s="47">
        <f>SUM('RSD A'!E11)</f>
        <v>0</v>
      </c>
      <c r="N11" s="45"/>
      <c r="O11" s="53">
        <f>SUM('RSD B'!C11)</f>
        <v>0</v>
      </c>
      <c r="P11" s="42">
        <f>SUM('RSD B'!D11)</f>
        <v>0</v>
      </c>
      <c r="Q11" s="47">
        <f>SUM('RSD B'!E11)</f>
        <v>0</v>
      </c>
      <c r="R11" s="30"/>
      <c r="S11" s="53">
        <f>SUM('RSD C'!C11)</f>
        <v>0</v>
      </c>
      <c r="T11" s="42">
        <f>SUM('RSD C'!D11)</f>
        <v>0</v>
      </c>
      <c r="U11" s="47">
        <f>SUM('RSD C'!E11)</f>
        <v>0</v>
      </c>
      <c r="V11" s="30"/>
      <c r="W11" s="53">
        <f>SUM('RSD D'!C11)</f>
        <v>0</v>
      </c>
      <c r="X11" s="42">
        <f>SUM('RSD D'!D11)</f>
        <v>0</v>
      </c>
      <c r="Y11" s="97">
        <f>SUM('RSD D'!E11)</f>
        <v>0</v>
      </c>
      <c r="Z11" s="64"/>
    </row>
    <row r="12" spans="1:26" ht="12.75">
      <c r="A12" s="21"/>
      <c r="D12" s="21"/>
      <c r="E12" s="65"/>
      <c r="F12" s="65"/>
      <c r="G12" s="69"/>
      <c r="H12" s="69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44"/>
    </row>
    <row r="13" spans="1:26" ht="12.75">
      <c r="A13" s="21" t="s">
        <v>11</v>
      </c>
      <c r="B13" t="s">
        <v>12</v>
      </c>
      <c r="C13" s="1" t="s">
        <v>35</v>
      </c>
      <c r="D13" s="21">
        <f aca="true" t="shared" si="1" ref="D13:D21">SUM(I13+M13+Q13+U13+Y13)</f>
        <v>50</v>
      </c>
      <c r="E13" s="28" t="s">
        <v>168</v>
      </c>
      <c r="F13" s="30" t="s">
        <v>168</v>
      </c>
      <c r="G13" s="67">
        <f>SUM(BLB!C13)</f>
        <v>2</v>
      </c>
      <c r="H13" s="68">
        <f>SUM(BLB!D13)</f>
        <v>2</v>
      </c>
      <c r="I13" s="47">
        <f>SUM(BLB!E13)</f>
        <v>4</v>
      </c>
      <c r="J13" s="45"/>
      <c r="K13" s="53">
        <f>SUM('RSD A'!C13)</f>
        <v>3</v>
      </c>
      <c r="L13" s="42">
        <f>SUM('RSD A'!D13)</f>
        <v>2</v>
      </c>
      <c r="M13" s="47">
        <f>SUM('RSD A'!E13)</f>
        <v>5</v>
      </c>
      <c r="N13" s="45"/>
      <c r="O13" s="53">
        <f>SUM('RSD B'!C13)</f>
        <v>7</v>
      </c>
      <c r="P13" s="42">
        <f>SUM('RSD B'!D13)</f>
        <v>4</v>
      </c>
      <c r="Q13" s="47">
        <f>SUM('RSD B'!E13)</f>
        <v>11</v>
      </c>
      <c r="R13" s="30"/>
      <c r="S13" s="53">
        <f>SUM('RSD C'!C13)</f>
        <v>17</v>
      </c>
      <c r="T13" s="42">
        <f>SUM('RSD C'!D13)</f>
        <v>8</v>
      </c>
      <c r="U13" s="47">
        <f>SUM('RSD C'!E13)</f>
        <v>25</v>
      </c>
      <c r="V13" s="30"/>
      <c r="W13" s="53">
        <f>SUM('RSD D'!C13)</f>
        <v>4</v>
      </c>
      <c r="X13" s="42">
        <f>SUM('RSD D'!D13)</f>
        <v>1</v>
      </c>
      <c r="Y13" s="97">
        <f>SUM('RSD D'!E13)</f>
        <v>5</v>
      </c>
      <c r="Z13" s="64"/>
    </row>
    <row r="14" spans="1:26" ht="12.75">
      <c r="A14" s="21" t="s">
        <v>180</v>
      </c>
      <c r="B14" t="s">
        <v>241</v>
      </c>
      <c r="C14" s="1" t="s">
        <v>240</v>
      </c>
      <c r="D14" s="21">
        <f t="shared" si="1"/>
        <v>1</v>
      </c>
      <c r="E14" s="28" t="s">
        <v>168</v>
      </c>
      <c r="F14" s="30" t="s">
        <v>168</v>
      </c>
      <c r="G14" s="67">
        <f>SUM(BLB!C14)</f>
        <v>0</v>
      </c>
      <c r="H14" s="68">
        <f>SUM(BLB!D14)</f>
        <v>0</v>
      </c>
      <c r="I14" s="47">
        <f>SUM(BLB!E14)</f>
        <v>0</v>
      </c>
      <c r="J14" s="45"/>
      <c r="K14" s="53">
        <f>SUM('RSD A'!C14)</f>
        <v>0</v>
      </c>
      <c r="L14" s="42">
        <f>SUM('RSD A'!D14)</f>
        <v>0</v>
      </c>
      <c r="M14" s="47">
        <f>SUM('RSD A'!E14)</f>
        <v>0</v>
      </c>
      <c r="N14" s="45"/>
      <c r="O14" s="53">
        <f>SUM('RSD B'!C14)</f>
        <v>0</v>
      </c>
      <c r="P14" s="42">
        <f>SUM('RSD B'!D14)</f>
        <v>0</v>
      </c>
      <c r="Q14" s="47">
        <f>SUM('RSD B'!E14)</f>
        <v>0</v>
      </c>
      <c r="R14" s="30"/>
      <c r="S14" s="53">
        <f>SUM('RSD C'!C14)</f>
        <v>0</v>
      </c>
      <c r="T14" s="42">
        <f>SUM('RSD C'!D14)</f>
        <v>0</v>
      </c>
      <c r="U14" s="47">
        <f>SUM('RSD C'!E14)</f>
        <v>0</v>
      </c>
      <c r="V14" s="30"/>
      <c r="W14" s="53">
        <f>SUM('RSD D'!C14)</f>
        <v>1</v>
      </c>
      <c r="X14" s="42">
        <f>SUM('RSD D'!D14)</f>
        <v>0</v>
      </c>
      <c r="Y14" s="97">
        <f>SUM('RSD D'!E14)</f>
        <v>1</v>
      </c>
      <c r="Z14" s="64"/>
    </row>
    <row r="15" spans="1:26" ht="12.75">
      <c r="A15" s="21" t="s">
        <v>13</v>
      </c>
      <c r="B15" t="s">
        <v>14</v>
      </c>
      <c r="C15" s="1" t="s">
        <v>34</v>
      </c>
      <c r="D15" s="21">
        <f t="shared" si="1"/>
        <v>16</v>
      </c>
      <c r="E15" s="21">
        <f>SUM(BLB!F15+'RSD A'!F15+'RSD B'!F15+'RSD C'!F15+'RSD D'!F15)</f>
        <v>23</v>
      </c>
      <c r="F15" s="21">
        <f aca="true" t="shared" si="2" ref="F15:F21">SUM(D15-E15)</f>
        <v>-7</v>
      </c>
      <c r="G15" s="67">
        <f>SUM(BLB!C15)</f>
        <v>1</v>
      </c>
      <c r="H15" s="68">
        <f>SUM(BLB!D15)</f>
        <v>0</v>
      </c>
      <c r="I15" s="47">
        <f>SUM(BLB!E15)</f>
        <v>1</v>
      </c>
      <c r="J15" s="44"/>
      <c r="K15" s="53">
        <f>SUM('RSD A'!C15)</f>
        <v>8</v>
      </c>
      <c r="L15" s="42">
        <f>SUM('RSD A'!D15)</f>
        <v>0</v>
      </c>
      <c r="M15" s="47">
        <f>SUM('RSD A'!E15)</f>
        <v>8</v>
      </c>
      <c r="N15" s="44"/>
      <c r="O15" s="53">
        <f>SUM('RSD B'!C15)</f>
        <v>2</v>
      </c>
      <c r="P15" s="42">
        <f>SUM('RSD B'!D15)</f>
        <v>0</v>
      </c>
      <c r="Q15" s="47">
        <f>SUM('RSD B'!E15)</f>
        <v>2</v>
      </c>
      <c r="R15" s="28"/>
      <c r="S15" s="53">
        <f>SUM('RSD C'!C15)</f>
        <v>4</v>
      </c>
      <c r="T15" s="42">
        <f>SUM('RSD C'!D15)</f>
        <v>0</v>
      </c>
      <c r="U15" s="47">
        <f>SUM('RSD C'!E15)</f>
        <v>4</v>
      </c>
      <c r="V15" s="28"/>
      <c r="W15" s="53">
        <f>SUM('RSD D'!C15)</f>
        <v>1</v>
      </c>
      <c r="X15" s="42">
        <f>SUM('RSD D'!D15)</f>
        <v>0</v>
      </c>
      <c r="Y15" s="97">
        <f>SUM('RSD D'!E15)</f>
        <v>1</v>
      </c>
      <c r="Z15" s="64"/>
    </row>
    <row r="16" spans="1:26" ht="12.75">
      <c r="A16" s="21" t="s">
        <v>15</v>
      </c>
      <c r="B16" t="s">
        <v>16</v>
      </c>
      <c r="C16" s="1" t="s">
        <v>36</v>
      </c>
      <c r="D16" s="21">
        <f t="shared" si="1"/>
        <v>26</v>
      </c>
      <c r="E16" s="21">
        <f>SUM(BLB!F16+'RSD A'!F16+'RSD B'!F16+'RSD C'!F16+'RSD D'!F16)</f>
        <v>25</v>
      </c>
      <c r="F16" s="21">
        <f t="shared" si="2"/>
        <v>1</v>
      </c>
      <c r="G16" s="67">
        <f>SUM(BLB!C16)</f>
        <v>1</v>
      </c>
      <c r="H16" s="68">
        <f>SUM(BLB!D16)</f>
        <v>0</v>
      </c>
      <c r="I16" s="47">
        <f>SUM(BLB!E16)</f>
        <v>1</v>
      </c>
      <c r="J16" s="44"/>
      <c r="K16" s="53">
        <f>SUM('RSD A'!C16)</f>
        <v>5</v>
      </c>
      <c r="L16" s="42">
        <f>SUM('RSD A'!D16)</f>
        <v>4</v>
      </c>
      <c r="M16" s="47">
        <f>SUM('RSD A'!E16)</f>
        <v>9</v>
      </c>
      <c r="N16" s="44"/>
      <c r="O16" s="53">
        <f>SUM('RSD B'!C16)</f>
        <v>5</v>
      </c>
      <c r="P16" s="42">
        <f>SUM('RSD B'!D16)</f>
        <v>2</v>
      </c>
      <c r="Q16" s="47">
        <f>SUM('RSD B'!E16)</f>
        <v>7</v>
      </c>
      <c r="R16" s="28"/>
      <c r="S16" s="53">
        <f>SUM('RSD C'!C16)</f>
        <v>5</v>
      </c>
      <c r="T16" s="42">
        <f>SUM('RSD C'!D16)</f>
        <v>2</v>
      </c>
      <c r="U16" s="47">
        <f>SUM('RSD C'!E16)</f>
        <v>7</v>
      </c>
      <c r="V16" s="28"/>
      <c r="W16" s="53">
        <f>SUM('RSD D'!C16)</f>
        <v>2</v>
      </c>
      <c r="X16" s="42">
        <f>SUM('RSD D'!D16)</f>
        <v>0</v>
      </c>
      <c r="Y16" s="97">
        <f>SUM('RSD D'!E16)</f>
        <v>2</v>
      </c>
      <c r="Z16" s="64"/>
    </row>
    <row r="17" spans="1:26" ht="12.75">
      <c r="A17" s="21" t="s">
        <v>17</v>
      </c>
      <c r="B17" t="s">
        <v>18</v>
      </c>
      <c r="C17" s="1" t="s">
        <v>37</v>
      </c>
      <c r="D17" s="21">
        <f t="shared" si="1"/>
        <v>106</v>
      </c>
      <c r="E17" s="21">
        <f>SUM(BLB!F17+'RSD A'!F17+'RSD B'!F17+'RSD C'!F17+'RSD D'!F17)</f>
        <v>108</v>
      </c>
      <c r="F17" s="21">
        <f>SUM(D17+D18-E17)</f>
        <v>0</v>
      </c>
      <c r="G17" s="67">
        <f>SUM(BLB!C17)</f>
        <v>1</v>
      </c>
      <c r="H17" s="68">
        <f>SUM(BLB!D17)</f>
        <v>3</v>
      </c>
      <c r="I17" s="47">
        <f>SUM(BLB!E17)</f>
        <v>4</v>
      </c>
      <c r="J17" s="44"/>
      <c r="K17" s="53">
        <f>SUM('RSD A'!C17)</f>
        <v>17</v>
      </c>
      <c r="L17" s="42">
        <f>SUM('RSD A'!D17)</f>
        <v>18</v>
      </c>
      <c r="M17" s="47">
        <f>SUM('RSD A'!E17)</f>
        <v>35</v>
      </c>
      <c r="N17" s="44"/>
      <c r="O17" s="53">
        <f>SUM('RSD B'!C17)</f>
        <v>15</v>
      </c>
      <c r="P17" s="42">
        <f>SUM('RSD B'!D17)</f>
        <v>16</v>
      </c>
      <c r="Q17" s="47">
        <f>SUM('RSD B'!E17)</f>
        <v>31</v>
      </c>
      <c r="R17" s="28"/>
      <c r="S17" s="53">
        <f>SUM('RSD C'!C17)</f>
        <v>12</v>
      </c>
      <c r="T17" s="42">
        <f>SUM('RSD C'!D17)</f>
        <v>7</v>
      </c>
      <c r="U17" s="47">
        <f>SUM('RSD C'!E17)</f>
        <v>19</v>
      </c>
      <c r="V17" s="28"/>
      <c r="W17" s="53">
        <f>SUM('RSD D'!C17)</f>
        <v>11</v>
      </c>
      <c r="X17" s="42">
        <f>SUM('RSD D'!D17)</f>
        <v>6</v>
      </c>
      <c r="Y17" s="97">
        <f>SUM('RSD D'!E17)</f>
        <v>17</v>
      </c>
      <c r="Z17" s="64"/>
    </row>
    <row r="18" spans="1:26" ht="12.75">
      <c r="A18" s="21" t="s">
        <v>180</v>
      </c>
      <c r="B18" t="s">
        <v>182</v>
      </c>
      <c r="C18" s="1" t="s">
        <v>179</v>
      </c>
      <c r="D18" s="21">
        <f t="shared" si="1"/>
        <v>2</v>
      </c>
      <c r="E18" s="28" t="s">
        <v>168</v>
      </c>
      <c r="F18" s="30" t="s">
        <v>168</v>
      </c>
      <c r="G18" s="67">
        <f>SUM(BLB!C18)</f>
        <v>0</v>
      </c>
      <c r="H18" s="68">
        <f>SUM(BLB!D18)</f>
        <v>0</v>
      </c>
      <c r="I18" s="47">
        <f>SUM(BLB!E18)</f>
        <v>0</v>
      </c>
      <c r="J18" s="44"/>
      <c r="K18" s="53">
        <f>SUM('RSD A'!C18)</f>
        <v>0</v>
      </c>
      <c r="L18" s="42">
        <f>SUM('RSD A'!D18)</f>
        <v>0</v>
      </c>
      <c r="M18" s="47">
        <f>SUM('RSD A'!E18)</f>
        <v>0</v>
      </c>
      <c r="N18" s="44"/>
      <c r="O18" s="53">
        <f>SUM('RSD B'!C18)</f>
        <v>1</v>
      </c>
      <c r="P18" s="42">
        <f>SUM('RSD B'!D18)</f>
        <v>0</v>
      </c>
      <c r="Q18" s="47">
        <f>SUM('RSD B'!E18)</f>
        <v>1</v>
      </c>
      <c r="R18" s="28"/>
      <c r="S18" s="53">
        <f>SUM('RSD C'!C18)</f>
        <v>1</v>
      </c>
      <c r="T18" s="42">
        <f>SUM('RSD C'!D18)</f>
        <v>0</v>
      </c>
      <c r="U18" s="47">
        <f>SUM('RSD C'!E18)</f>
        <v>1</v>
      </c>
      <c r="V18" s="28"/>
      <c r="W18" s="53">
        <f>SUM('RSD D'!C18)</f>
        <v>0</v>
      </c>
      <c r="X18" s="42">
        <f>SUM('RSD D'!D18)</f>
        <v>0</v>
      </c>
      <c r="Y18" s="97">
        <f>SUM('RSD D'!E18)</f>
        <v>0</v>
      </c>
      <c r="Z18" s="64"/>
    </row>
    <row r="19" spans="1:26" ht="12.75">
      <c r="A19" s="21" t="s">
        <v>180</v>
      </c>
      <c r="B19" t="s">
        <v>208</v>
      </c>
      <c r="C19" s="1" t="s">
        <v>207</v>
      </c>
      <c r="D19" s="21">
        <f t="shared" si="1"/>
        <v>0</v>
      </c>
      <c r="E19" s="28" t="s">
        <v>168</v>
      </c>
      <c r="F19" s="30" t="s">
        <v>168</v>
      </c>
      <c r="G19" s="67">
        <f>SUM(BLB!C19)</f>
        <v>0</v>
      </c>
      <c r="H19" s="68">
        <f>SUM(BLB!D19)</f>
        <v>0</v>
      </c>
      <c r="I19" s="47">
        <f>SUM(BLB!E19)</f>
        <v>0</v>
      </c>
      <c r="J19" s="44"/>
      <c r="K19" s="53">
        <f>SUM('RSD A'!C19)</f>
        <v>0</v>
      </c>
      <c r="L19" s="42">
        <f>SUM('RSD A'!D19)</f>
        <v>0</v>
      </c>
      <c r="M19" s="47">
        <f>SUM('RSD A'!E19)</f>
        <v>0</v>
      </c>
      <c r="N19" s="44"/>
      <c r="O19" s="53">
        <f>SUM('RSD B'!C19)</f>
        <v>0</v>
      </c>
      <c r="P19" s="42">
        <f>SUM('RSD B'!D19)</f>
        <v>0</v>
      </c>
      <c r="Q19" s="47">
        <f>SUM('RSD B'!E19)</f>
        <v>0</v>
      </c>
      <c r="R19" s="28"/>
      <c r="S19" s="53">
        <f>SUM('RSD C'!C19)</f>
        <v>0</v>
      </c>
      <c r="T19" s="42">
        <f>SUM('RSD C'!D19)</f>
        <v>0</v>
      </c>
      <c r="U19" s="47">
        <f>SUM('RSD C'!E19)</f>
        <v>0</v>
      </c>
      <c r="V19" s="28"/>
      <c r="W19" s="53">
        <f>SUM('RSD D'!C19)</f>
        <v>0</v>
      </c>
      <c r="X19" s="42">
        <f>SUM('RSD D'!D19)</f>
        <v>0</v>
      </c>
      <c r="Y19" s="97">
        <f>SUM('RSD D'!E19)</f>
        <v>0</v>
      </c>
      <c r="Z19" s="64"/>
    </row>
    <row r="20" spans="1:26" ht="12.75">
      <c r="A20" s="21" t="s">
        <v>180</v>
      </c>
      <c r="B20" t="s">
        <v>183</v>
      </c>
      <c r="C20" s="1" t="s">
        <v>181</v>
      </c>
      <c r="D20" s="21">
        <f t="shared" si="1"/>
        <v>7</v>
      </c>
      <c r="E20" s="28" t="s">
        <v>168</v>
      </c>
      <c r="F20" s="30" t="s">
        <v>168</v>
      </c>
      <c r="G20" s="67">
        <f>SUM(BLB!C20)</f>
        <v>1</v>
      </c>
      <c r="H20" s="68">
        <f>SUM(BLB!D20)</f>
        <v>0</v>
      </c>
      <c r="I20" s="47">
        <f>SUM(BLB!E20)</f>
        <v>1</v>
      </c>
      <c r="J20" s="44"/>
      <c r="K20" s="53">
        <f>SUM('RSD A'!C20)</f>
        <v>0</v>
      </c>
      <c r="L20" s="42">
        <f>SUM('RSD A'!D20)</f>
        <v>1</v>
      </c>
      <c r="M20" s="47">
        <f>SUM('RSD A'!E20)</f>
        <v>1</v>
      </c>
      <c r="N20" s="44"/>
      <c r="O20" s="53">
        <f>SUM('RSD B'!C20)</f>
        <v>3</v>
      </c>
      <c r="P20" s="42">
        <f>SUM('RSD B'!D20)</f>
        <v>1</v>
      </c>
      <c r="Q20" s="47">
        <f>SUM('RSD B'!E20)</f>
        <v>4</v>
      </c>
      <c r="R20" s="28"/>
      <c r="S20" s="53">
        <f>SUM('RSD C'!C20)</f>
        <v>0</v>
      </c>
      <c r="T20" s="42">
        <f>SUM('RSD C'!D20)</f>
        <v>1</v>
      </c>
      <c r="U20" s="47">
        <f>SUM('RSD C'!E20)</f>
        <v>1</v>
      </c>
      <c r="V20" s="28"/>
      <c r="W20" s="53">
        <f>SUM('RSD D'!C20)</f>
        <v>0</v>
      </c>
      <c r="X20" s="42">
        <f>SUM('RSD D'!D20)</f>
        <v>0</v>
      </c>
      <c r="Y20" s="97">
        <f>SUM('RSD D'!E20)</f>
        <v>0</v>
      </c>
      <c r="Z20" s="64"/>
    </row>
    <row r="21" spans="1:26" ht="12.75">
      <c r="A21" s="21" t="s">
        <v>184</v>
      </c>
      <c r="B21" t="s">
        <v>225</v>
      </c>
      <c r="C21" s="1" t="s">
        <v>185</v>
      </c>
      <c r="D21" s="21">
        <f t="shared" si="1"/>
        <v>1</v>
      </c>
      <c r="E21" s="21">
        <f>SUM(BLB!F21+'RSD A'!F21+'RSD B'!F21+'RSD C'!F21+'RSD D'!F21)</f>
        <v>1</v>
      </c>
      <c r="F21" s="21">
        <f t="shared" si="2"/>
        <v>0</v>
      </c>
      <c r="G21" s="67">
        <f>SUM(BLB!C21)</f>
        <v>0</v>
      </c>
      <c r="H21" s="68">
        <f>SUM(BLB!D21)</f>
        <v>0</v>
      </c>
      <c r="I21" s="47">
        <f>SUM(BLB!E21)</f>
        <v>0</v>
      </c>
      <c r="J21" s="44"/>
      <c r="K21" s="53">
        <f>SUM('RSD A'!C21)</f>
        <v>0</v>
      </c>
      <c r="L21" s="42">
        <f>SUM('RSD A'!D21)</f>
        <v>1</v>
      </c>
      <c r="M21" s="47">
        <f>SUM('RSD A'!E21)</f>
        <v>1</v>
      </c>
      <c r="N21" s="44"/>
      <c r="O21" s="53">
        <f>SUM('RSD B'!C21)</f>
        <v>0</v>
      </c>
      <c r="P21" s="42">
        <f>SUM('RSD B'!D21)</f>
        <v>0</v>
      </c>
      <c r="Q21" s="47">
        <f>SUM('RSD B'!E21)</f>
        <v>0</v>
      </c>
      <c r="R21" s="28"/>
      <c r="S21" s="53">
        <f>SUM('RSD C'!C21)</f>
        <v>0</v>
      </c>
      <c r="T21" s="42">
        <f>SUM('RSD C'!D21)</f>
        <v>0</v>
      </c>
      <c r="U21" s="47">
        <f>SUM('RSD C'!E21)</f>
        <v>0</v>
      </c>
      <c r="V21" s="28"/>
      <c r="W21" s="53">
        <f>SUM('RSD D'!C21)</f>
        <v>0</v>
      </c>
      <c r="X21" s="42">
        <f>SUM('RSD D'!D21)</f>
        <v>0</v>
      </c>
      <c r="Y21" s="97">
        <f>SUM('RSD D'!E21)</f>
        <v>0</v>
      </c>
      <c r="Z21" s="64"/>
    </row>
    <row r="22" spans="1:26" ht="12.75">
      <c r="A22" s="21"/>
      <c r="D22" s="21"/>
      <c r="E22" s="21"/>
      <c r="F22" s="21"/>
      <c r="G22" s="69"/>
      <c r="H22" s="69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44"/>
    </row>
    <row r="23" spans="1:26" ht="12.75">
      <c r="A23" s="21" t="s">
        <v>19</v>
      </c>
      <c r="B23" t="s">
        <v>197</v>
      </c>
      <c r="C23" s="1" t="s">
        <v>38</v>
      </c>
      <c r="D23" s="21">
        <f>SUM(I23+M23+Q23+U23+Y23)</f>
        <v>45</v>
      </c>
      <c r="E23" s="21">
        <f>SUM(BLB!F23+'RSD A'!F23+'RSD B'!F23+'RSD C'!F23+'RSD D'!F23)</f>
        <v>46</v>
      </c>
      <c r="F23" s="21">
        <f>SUM(D23+D26-E23)</f>
        <v>-1</v>
      </c>
      <c r="G23" s="67">
        <f>SUM(BLB!C23)</f>
        <v>3</v>
      </c>
      <c r="H23" s="68">
        <f>SUM(BLB!D23)</f>
        <v>0</v>
      </c>
      <c r="I23" s="47">
        <f>SUM(BLB!E23)</f>
        <v>3</v>
      </c>
      <c r="J23" s="44"/>
      <c r="K23" s="53">
        <f>SUM('RSD A'!C23)</f>
        <v>3</v>
      </c>
      <c r="L23" s="42">
        <f>SUM('RSD A'!D23)</f>
        <v>3</v>
      </c>
      <c r="M23" s="47">
        <f>SUM('RSD A'!E23)</f>
        <v>6</v>
      </c>
      <c r="N23" s="44"/>
      <c r="O23" s="53">
        <f>SUM('RSD B'!C23)</f>
        <v>11</v>
      </c>
      <c r="P23" s="42">
        <f>SUM('RSD B'!D23)</f>
        <v>5</v>
      </c>
      <c r="Q23" s="47">
        <f>SUM('RSD B'!E23)</f>
        <v>16</v>
      </c>
      <c r="R23" s="28"/>
      <c r="S23" s="53">
        <f>SUM('RSD C'!C23)</f>
        <v>7</v>
      </c>
      <c r="T23" s="42">
        <f>SUM('RSD C'!D23)</f>
        <v>5</v>
      </c>
      <c r="U23" s="47">
        <f>SUM('RSD C'!E23)</f>
        <v>12</v>
      </c>
      <c r="V23" s="28"/>
      <c r="W23" s="53">
        <f>SUM('RSD D'!C23)</f>
        <v>4</v>
      </c>
      <c r="X23" s="42">
        <f>SUM('RSD D'!D23)</f>
        <v>4</v>
      </c>
      <c r="Y23" s="97">
        <f>SUM('RSD D'!E23)</f>
        <v>8</v>
      </c>
      <c r="Z23" s="64"/>
    </row>
    <row r="24" spans="1:26" ht="12.75">
      <c r="A24" s="21" t="s">
        <v>19</v>
      </c>
      <c r="B24" t="s">
        <v>198</v>
      </c>
      <c r="C24" s="1" t="s">
        <v>194</v>
      </c>
      <c r="D24" s="28" t="s">
        <v>168</v>
      </c>
      <c r="E24" s="28" t="s">
        <v>168</v>
      </c>
      <c r="F24" s="30" t="s">
        <v>168</v>
      </c>
      <c r="G24" s="70" t="s">
        <v>168</v>
      </c>
      <c r="H24" s="70" t="s">
        <v>168</v>
      </c>
      <c r="I24" s="30" t="s">
        <v>168</v>
      </c>
      <c r="J24" s="30" t="s">
        <v>168</v>
      </c>
      <c r="K24" s="30" t="s">
        <v>168</v>
      </c>
      <c r="L24" s="30" t="s">
        <v>168</v>
      </c>
      <c r="M24" s="30" t="s">
        <v>168</v>
      </c>
      <c r="N24" s="30" t="s">
        <v>168</v>
      </c>
      <c r="O24" s="30" t="s">
        <v>168</v>
      </c>
      <c r="P24" s="30" t="s">
        <v>168</v>
      </c>
      <c r="Q24" s="30" t="s">
        <v>168</v>
      </c>
      <c r="R24" s="30" t="s">
        <v>168</v>
      </c>
      <c r="S24" s="30" t="s">
        <v>168</v>
      </c>
      <c r="T24" s="30" t="s">
        <v>168</v>
      </c>
      <c r="U24" s="30" t="s">
        <v>168</v>
      </c>
      <c r="V24" s="30" t="s">
        <v>168</v>
      </c>
      <c r="W24" s="30" t="s">
        <v>168</v>
      </c>
      <c r="X24" s="30" t="s">
        <v>168</v>
      </c>
      <c r="Y24" s="30" t="s">
        <v>168</v>
      </c>
      <c r="Z24" s="64"/>
    </row>
    <row r="25" spans="1:26" ht="12.75">
      <c r="A25" s="21" t="s">
        <v>19</v>
      </c>
      <c r="B25" t="s">
        <v>199</v>
      </c>
      <c r="C25" s="1" t="s">
        <v>195</v>
      </c>
      <c r="D25" s="28" t="s">
        <v>168</v>
      </c>
      <c r="E25" s="28" t="s">
        <v>168</v>
      </c>
      <c r="F25" s="30" t="s">
        <v>168</v>
      </c>
      <c r="G25" s="70" t="s">
        <v>168</v>
      </c>
      <c r="H25" s="70" t="s">
        <v>168</v>
      </c>
      <c r="I25" s="30" t="s">
        <v>168</v>
      </c>
      <c r="J25" s="30" t="s">
        <v>168</v>
      </c>
      <c r="K25" s="30" t="s">
        <v>168</v>
      </c>
      <c r="L25" s="30" t="s">
        <v>168</v>
      </c>
      <c r="M25" s="30" t="s">
        <v>168</v>
      </c>
      <c r="N25" s="30" t="s">
        <v>168</v>
      </c>
      <c r="O25" s="30" t="s">
        <v>168</v>
      </c>
      <c r="P25" s="30" t="s">
        <v>168</v>
      </c>
      <c r="Q25" s="30" t="s">
        <v>168</v>
      </c>
      <c r="R25" s="30" t="s">
        <v>168</v>
      </c>
      <c r="S25" s="30" t="s">
        <v>168</v>
      </c>
      <c r="T25" s="30" t="s">
        <v>168</v>
      </c>
      <c r="U25" s="30" t="s">
        <v>168</v>
      </c>
      <c r="V25" s="30" t="s">
        <v>168</v>
      </c>
      <c r="W25" s="30" t="s">
        <v>168</v>
      </c>
      <c r="X25" s="30" t="s">
        <v>168</v>
      </c>
      <c r="Y25" s="30" t="s">
        <v>168</v>
      </c>
      <c r="Z25" s="64"/>
    </row>
    <row r="26" spans="1:26" ht="12.75">
      <c r="A26" s="21" t="s">
        <v>79</v>
      </c>
      <c r="B26" t="s">
        <v>78</v>
      </c>
      <c r="C26" s="1" t="s">
        <v>196</v>
      </c>
      <c r="D26" s="21">
        <f>SUM(I26+M26+Q26+U26+Y26)</f>
        <v>0</v>
      </c>
      <c r="E26" s="28" t="s">
        <v>168</v>
      </c>
      <c r="F26" s="30" t="s">
        <v>168</v>
      </c>
      <c r="G26" s="67">
        <f>SUM(BLB!C26)</f>
        <v>0</v>
      </c>
      <c r="H26" s="68">
        <f>SUM(BLB!D26)</f>
        <v>0</v>
      </c>
      <c r="I26" s="47">
        <f>SUM(BLB!E26)</f>
        <v>0</v>
      </c>
      <c r="J26" s="45"/>
      <c r="K26" s="53">
        <f>SUM('RSD A'!C26)</f>
        <v>0</v>
      </c>
      <c r="L26" s="42">
        <f>SUM('RSD A'!D26)</f>
        <v>0</v>
      </c>
      <c r="M26" s="47">
        <f>SUM('RSD A'!E26)</f>
        <v>0</v>
      </c>
      <c r="N26" s="45"/>
      <c r="O26" s="53">
        <f>SUM('RSD B'!C26)</f>
        <v>0</v>
      </c>
      <c r="P26" s="42">
        <f>SUM('RSD B'!D26)</f>
        <v>0</v>
      </c>
      <c r="Q26" s="47">
        <f>SUM('RSD B'!E26)</f>
        <v>0</v>
      </c>
      <c r="R26" s="30"/>
      <c r="S26" s="53">
        <f>SUM('RSD C'!C26)</f>
        <v>0</v>
      </c>
      <c r="T26" s="42">
        <f>SUM('RSD C'!D26)</f>
        <v>0</v>
      </c>
      <c r="U26" s="47">
        <f>SUM('RSD C'!E26)</f>
        <v>0</v>
      </c>
      <c r="V26" s="30"/>
      <c r="W26" s="53">
        <f>SUM('RSD D'!C26)</f>
        <v>0</v>
      </c>
      <c r="X26" s="42">
        <f>SUM('RSD D'!D26)</f>
        <v>0</v>
      </c>
      <c r="Y26" s="97">
        <f>SUM('RSD D'!E26)</f>
        <v>0</v>
      </c>
      <c r="Z26" s="64"/>
    </row>
    <row r="27" spans="1:26" ht="12.75">
      <c r="A27" s="21"/>
      <c r="D27" s="21"/>
      <c r="E27" s="21"/>
      <c r="F27" s="21"/>
      <c r="G27" s="72"/>
      <c r="H27" s="72"/>
      <c r="I27" s="73"/>
      <c r="J27" s="74"/>
      <c r="K27" s="56"/>
      <c r="L27" s="56"/>
      <c r="M27" s="73"/>
      <c r="N27" s="74"/>
      <c r="O27" s="56"/>
      <c r="P27" s="56"/>
      <c r="Q27" s="56"/>
      <c r="R27" s="57"/>
      <c r="S27" s="56"/>
      <c r="T27" s="56"/>
      <c r="U27" s="56"/>
      <c r="V27" s="57"/>
      <c r="W27" s="56"/>
      <c r="X27" s="56"/>
      <c r="Y27" s="57"/>
      <c r="Z27" s="64"/>
    </row>
    <row r="28" spans="1:26" ht="12.75">
      <c r="A28" s="21" t="s">
        <v>21</v>
      </c>
      <c r="B28" t="s">
        <v>201</v>
      </c>
      <c r="C28" s="1" t="s">
        <v>49</v>
      </c>
      <c r="D28" s="21">
        <f aca="true" t="shared" si="3" ref="D28:D33">SUM(I28+M28+Q28+U28+Y28)</f>
        <v>76</v>
      </c>
      <c r="E28" s="21">
        <f>SUM(BLB!F28+'RSD A'!F28+'RSD B'!F28+'RSD C'!F28+'RSD D'!F28)</f>
        <v>173</v>
      </c>
      <c r="F28" s="21">
        <f>SUM(D33+D32+D31+D30+D29+D28-E28)</f>
        <v>-13</v>
      </c>
      <c r="G28" s="67">
        <f>SUM(BLB!C28)</f>
        <v>6</v>
      </c>
      <c r="H28" s="68">
        <f>SUM(BLB!D28)</f>
        <v>4</v>
      </c>
      <c r="I28" s="47">
        <f>SUM(BLB!E28)</f>
        <v>10</v>
      </c>
      <c r="J28" s="44"/>
      <c r="K28" s="53">
        <f>SUM('RSD A'!C28)</f>
        <v>11</v>
      </c>
      <c r="L28" s="42">
        <f>SUM('RSD A'!D28)</f>
        <v>5</v>
      </c>
      <c r="M28" s="47">
        <f>SUM('RSD A'!E28)</f>
        <v>16</v>
      </c>
      <c r="N28" s="44"/>
      <c r="O28" s="53">
        <f>SUM('RSD B'!C28)</f>
        <v>9</v>
      </c>
      <c r="P28" s="42">
        <f>SUM('RSD B'!D28)</f>
        <v>10</v>
      </c>
      <c r="Q28" s="47">
        <f>SUM('RSD B'!E28)</f>
        <v>19</v>
      </c>
      <c r="R28" s="28"/>
      <c r="S28" s="53">
        <f>SUM('RSD C'!C28)</f>
        <v>12</v>
      </c>
      <c r="T28" s="42">
        <f>SUM('RSD C'!D28)</f>
        <v>7</v>
      </c>
      <c r="U28" s="47">
        <f>SUM('RSD C'!E28)</f>
        <v>19</v>
      </c>
      <c r="V28" s="28"/>
      <c r="W28" s="53">
        <f>SUM('RSD D'!C28)</f>
        <v>6</v>
      </c>
      <c r="X28" s="42">
        <f>SUM('RSD D'!D28)</f>
        <v>6</v>
      </c>
      <c r="Y28" s="97">
        <f>SUM('RSD D'!E28)</f>
        <v>12</v>
      </c>
      <c r="Z28" s="64"/>
    </row>
    <row r="29" spans="1:26" ht="12.75">
      <c r="A29" s="21" t="s">
        <v>21</v>
      </c>
      <c r="B29" t="s">
        <v>203</v>
      </c>
      <c r="C29" s="1" t="s">
        <v>204</v>
      </c>
      <c r="D29" s="21">
        <f t="shared" si="3"/>
        <v>0</v>
      </c>
      <c r="E29" s="28" t="s">
        <v>168</v>
      </c>
      <c r="F29" s="30" t="s">
        <v>168</v>
      </c>
      <c r="G29" s="67">
        <f>SUM(BLB!C29)</f>
        <v>0</v>
      </c>
      <c r="H29" s="68">
        <f>SUM(BLB!D29)</f>
        <v>0</v>
      </c>
      <c r="I29" s="47">
        <f>SUM(BLB!E29)</f>
        <v>0</v>
      </c>
      <c r="J29" s="45"/>
      <c r="K29" s="53">
        <f>SUM('RSD A'!C29)</f>
        <v>0</v>
      </c>
      <c r="L29" s="42">
        <f>SUM('RSD A'!D29)</f>
        <v>0</v>
      </c>
      <c r="M29" s="47">
        <f>SUM('RSD A'!E29)</f>
        <v>0</v>
      </c>
      <c r="N29" s="45"/>
      <c r="O29" s="53">
        <f>SUM('RSD B'!C29)</f>
        <v>0</v>
      </c>
      <c r="P29" s="42">
        <f>SUM('RSD B'!D29)</f>
        <v>0</v>
      </c>
      <c r="Q29" s="47">
        <f>SUM('RSD B'!E29)</f>
        <v>0</v>
      </c>
      <c r="R29" s="30"/>
      <c r="S29" s="53">
        <f>SUM('RSD C'!C29)</f>
        <v>0</v>
      </c>
      <c r="T29" s="42">
        <f>SUM('RSD C'!D29)</f>
        <v>0</v>
      </c>
      <c r="U29" s="47">
        <f>SUM('RSD C'!E29)</f>
        <v>0</v>
      </c>
      <c r="V29" s="30"/>
      <c r="W29" s="53">
        <f>SUM('RSD D'!C29)</f>
        <v>0</v>
      </c>
      <c r="X29" s="42">
        <f>SUM('RSD D'!D29)</f>
        <v>0</v>
      </c>
      <c r="Y29" s="97">
        <f>SUM('RSD D'!E29)</f>
        <v>0</v>
      </c>
      <c r="Z29" s="64"/>
    </row>
    <row r="30" spans="1:26" ht="12.75">
      <c r="A30" s="21" t="s">
        <v>21</v>
      </c>
      <c r="B30" t="s">
        <v>237</v>
      </c>
      <c r="C30" s="1" t="s">
        <v>234</v>
      </c>
      <c r="D30" s="21">
        <f t="shared" si="3"/>
        <v>75</v>
      </c>
      <c r="E30" s="28" t="s">
        <v>168</v>
      </c>
      <c r="F30" s="30" t="s">
        <v>168</v>
      </c>
      <c r="G30" s="67">
        <f>SUM(BLB!C30)</f>
        <v>21</v>
      </c>
      <c r="H30" s="68">
        <f>SUM(BLB!D30)</f>
        <v>11</v>
      </c>
      <c r="I30" s="47">
        <f>SUM(BLB!E30)</f>
        <v>32</v>
      </c>
      <c r="J30" s="45"/>
      <c r="K30" s="53">
        <f>SUM('RSD A'!C30)</f>
        <v>5</v>
      </c>
      <c r="L30" s="42">
        <f>SUM('RSD A'!D30)</f>
        <v>5</v>
      </c>
      <c r="M30" s="47">
        <f>SUM('RSD A'!E30)</f>
        <v>10</v>
      </c>
      <c r="N30" s="45"/>
      <c r="O30" s="53">
        <f>SUM('RSD B'!C30)</f>
        <v>3</v>
      </c>
      <c r="P30" s="42">
        <f>SUM('RSD B'!D30)</f>
        <v>3</v>
      </c>
      <c r="Q30" s="47">
        <f>SUM('RSD B'!E30)</f>
        <v>6</v>
      </c>
      <c r="R30" s="30"/>
      <c r="S30" s="53">
        <f>SUM('RSD C'!C30)</f>
        <v>6</v>
      </c>
      <c r="T30" s="42">
        <f>SUM('RSD C'!D30)</f>
        <v>5</v>
      </c>
      <c r="U30" s="47">
        <f>SUM('RSD C'!E30)</f>
        <v>11</v>
      </c>
      <c r="V30" s="30"/>
      <c r="W30" s="53">
        <f>SUM('RSD D'!C30)</f>
        <v>11</v>
      </c>
      <c r="X30" s="42">
        <f>SUM('RSD D'!D30)</f>
        <v>5</v>
      </c>
      <c r="Y30" s="97">
        <f>SUM('RSD D'!E30)</f>
        <v>16</v>
      </c>
      <c r="Z30" s="64"/>
    </row>
    <row r="31" spans="1:26" ht="12.75">
      <c r="A31" s="21" t="s">
        <v>21</v>
      </c>
      <c r="B31" t="s">
        <v>202</v>
      </c>
      <c r="C31" s="1" t="s">
        <v>39</v>
      </c>
      <c r="D31" s="21">
        <f t="shared" si="3"/>
        <v>8</v>
      </c>
      <c r="E31" s="28" t="s">
        <v>168</v>
      </c>
      <c r="F31" s="30" t="s">
        <v>168</v>
      </c>
      <c r="G31" s="67">
        <f>SUM(BLB!C31)</f>
        <v>0</v>
      </c>
      <c r="H31" s="68">
        <f>SUM(BLB!D31)</f>
        <v>0</v>
      </c>
      <c r="I31" s="47">
        <f>SUM(BLB!E31)</f>
        <v>0</v>
      </c>
      <c r="J31" s="45"/>
      <c r="K31" s="53">
        <f>SUM('RSD A'!C31)</f>
        <v>1</v>
      </c>
      <c r="L31" s="42">
        <f>SUM('RSD A'!D31)</f>
        <v>0</v>
      </c>
      <c r="M31" s="47">
        <f>SUM('RSD A'!E31)</f>
        <v>1</v>
      </c>
      <c r="N31" s="45"/>
      <c r="O31" s="53">
        <f>SUM('RSD B'!C31)</f>
        <v>1</v>
      </c>
      <c r="P31" s="42">
        <f>SUM('RSD B'!D31)</f>
        <v>1</v>
      </c>
      <c r="Q31" s="47">
        <f>SUM('RSD B'!E31)</f>
        <v>2</v>
      </c>
      <c r="R31" s="30"/>
      <c r="S31" s="53">
        <f>SUM('RSD C'!C31)</f>
        <v>2</v>
      </c>
      <c r="T31" s="42">
        <f>SUM('RSD C'!D31)</f>
        <v>3</v>
      </c>
      <c r="U31" s="47">
        <f>SUM('RSD C'!E31)</f>
        <v>5</v>
      </c>
      <c r="V31" s="30"/>
      <c r="W31" s="53">
        <f>SUM('RSD D'!C31)</f>
        <v>0</v>
      </c>
      <c r="X31" s="42">
        <f>SUM('RSD D'!D31)</f>
        <v>0</v>
      </c>
      <c r="Y31" s="97">
        <f>SUM('RSD D'!E31)</f>
        <v>0</v>
      </c>
      <c r="Z31" s="64"/>
    </row>
    <row r="32" spans="1:26" ht="12.75">
      <c r="A32" s="21" t="s">
        <v>21</v>
      </c>
      <c r="B32" t="s">
        <v>238</v>
      </c>
      <c r="C32" s="1" t="s">
        <v>235</v>
      </c>
      <c r="D32" s="21">
        <f t="shared" si="3"/>
        <v>1</v>
      </c>
      <c r="E32" s="28" t="s">
        <v>168</v>
      </c>
      <c r="F32" s="30" t="s">
        <v>168</v>
      </c>
      <c r="G32" s="67">
        <f>SUM(BLB!C32)</f>
        <v>0</v>
      </c>
      <c r="H32" s="68">
        <f>SUM(BLB!D32)</f>
        <v>0</v>
      </c>
      <c r="I32" s="47">
        <f>SUM(BLB!E32)</f>
        <v>0</v>
      </c>
      <c r="J32" s="45"/>
      <c r="K32" s="53">
        <f>SUM('RSD A'!C32)</f>
        <v>0</v>
      </c>
      <c r="L32" s="42">
        <f>SUM('RSD A'!D32)</f>
        <v>1</v>
      </c>
      <c r="M32" s="47">
        <f>SUM('RSD A'!E32)</f>
        <v>1</v>
      </c>
      <c r="N32" s="45"/>
      <c r="O32" s="53">
        <f>SUM('RSD B'!C32)</f>
        <v>0</v>
      </c>
      <c r="P32" s="42">
        <f>SUM('RSD B'!D32)</f>
        <v>0</v>
      </c>
      <c r="Q32" s="47">
        <f>SUM('RSD B'!E32)</f>
        <v>0</v>
      </c>
      <c r="R32" s="30"/>
      <c r="S32" s="53">
        <f>SUM('RSD C'!C32)</f>
        <v>0</v>
      </c>
      <c r="T32" s="42">
        <f>SUM('RSD C'!D32)</f>
        <v>0</v>
      </c>
      <c r="U32" s="47">
        <f>SUM('RSD C'!E32)</f>
        <v>0</v>
      </c>
      <c r="V32" s="30"/>
      <c r="W32" s="53">
        <f>SUM('RSD D'!C32)</f>
        <v>0</v>
      </c>
      <c r="X32" s="42">
        <f>SUM('RSD D'!D32)</f>
        <v>0</v>
      </c>
      <c r="Y32" s="97">
        <f>SUM('RSD D'!E32)</f>
        <v>0</v>
      </c>
      <c r="Z32" s="64"/>
    </row>
    <row r="33" spans="1:26" ht="12.75">
      <c r="A33" s="21" t="s">
        <v>21</v>
      </c>
      <c r="B33" t="s">
        <v>239</v>
      </c>
      <c r="C33" s="1" t="s">
        <v>236</v>
      </c>
      <c r="D33" s="21">
        <f t="shared" si="3"/>
        <v>0</v>
      </c>
      <c r="E33" s="28" t="s">
        <v>168</v>
      </c>
      <c r="F33" s="30" t="s">
        <v>168</v>
      </c>
      <c r="G33" s="67">
        <f>SUM(BLB!C33)</f>
        <v>0</v>
      </c>
      <c r="H33" s="68">
        <f>SUM(BLB!D33)</f>
        <v>0</v>
      </c>
      <c r="I33" s="47">
        <f>SUM(BLB!E33)</f>
        <v>0</v>
      </c>
      <c r="J33" s="45"/>
      <c r="K33" s="53">
        <f>SUM('RSD A'!C33)</f>
        <v>0</v>
      </c>
      <c r="L33" s="42">
        <f>SUM('RSD A'!D33)</f>
        <v>0</v>
      </c>
      <c r="M33" s="47">
        <f>SUM('RSD A'!E33)</f>
        <v>0</v>
      </c>
      <c r="N33" s="45"/>
      <c r="O33" s="53">
        <f>SUM('RSD B'!C33)</f>
        <v>0</v>
      </c>
      <c r="P33" s="42">
        <f>SUM('RSD B'!D33)</f>
        <v>0</v>
      </c>
      <c r="Q33" s="47">
        <f>SUM('RSD B'!E33)</f>
        <v>0</v>
      </c>
      <c r="R33" s="30"/>
      <c r="S33" s="53">
        <f>SUM('RSD C'!C33)</f>
        <v>0</v>
      </c>
      <c r="T33" s="42">
        <f>SUM('RSD C'!D33)</f>
        <v>0</v>
      </c>
      <c r="U33" s="47">
        <f>SUM('RSD C'!E33)</f>
        <v>0</v>
      </c>
      <c r="V33" s="30"/>
      <c r="W33" s="53">
        <f>SUM('RSD D'!C33)</f>
        <v>0</v>
      </c>
      <c r="X33" s="42">
        <f>SUM('RSD D'!D33)</f>
        <v>0</v>
      </c>
      <c r="Y33" s="97">
        <f>SUM('RSD D'!E33)</f>
        <v>0</v>
      </c>
      <c r="Z33" s="64"/>
    </row>
    <row r="34" spans="1:26" ht="12.75">
      <c r="A34" s="21" t="s">
        <v>21</v>
      </c>
      <c r="B34" t="s">
        <v>80</v>
      </c>
      <c r="C34" s="1" t="s">
        <v>65</v>
      </c>
      <c r="D34" s="28" t="s">
        <v>168</v>
      </c>
      <c r="E34" s="28" t="s">
        <v>168</v>
      </c>
      <c r="F34" s="30" t="s">
        <v>168</v>
      </c>
      <c r="G34" s="71" t="s">
        <v>168</v>
      </c>
      <c r="H34" s="71" t="s">
        <v>168</v>
      </c>
      <c r="I34" s="28" t="s">
        <v>168</v>
      </c>
      <c r="J34" s="28" t="s">
        <v>168</v>
      </c>
      <c r="K34" s="28" t="s">
        <v>168</v>
      </c>
      <c r="L34" s="28" t="s">
        <v>168</v>
      </c>
      <c r="M34" s="28" t="s">
        <v>168</v>
      </c>
      <c r="N34" s="28" t="s">
        <v>168</v>
      </c>
      <c r="O34" s="28" t="s">
        <v>168</v>
      </c>
      <c r="P34" s="28" t="s">
        <v>168</v>
      </c>
      <c r="Q34" s="28" t="s">
        <v>168</v>
      </c>
      <c r="R34" s="28" t="s">
        <v>168</v>
      </c>
      <c r="S34" s="28" t="s">
        <v>168</v>
      </c>
      <c r="T34" s="28" t="s">
        <v>168</v>
      </c>
      <c r="U34" s="28" t="s">
        <v>168</v>
      </c>
      <c r="V34" s="28" t="s">
        <v>168</v>
      </c>
      <c r="W34" s="28" t="s">
        <v>168</v>
      </c>
      <c r="X34" s="28" t="s">
        <v>168</v>
      </c>
      <c r="Y34" s="30" t="s">
        <v>168</v>
      </c>
      <c r="Z34" s="64"/>
    </row>
    <row r="35" spans="1:26" ht="12.75">
      <c r="A35" s="21" t="s">
        <v>21</v>
      </c>
      <c r="B35" t="s">
        <v>190</v>
      </c>
      <c r="C35" s="1" t="s">
        <v>191</v>
      </c>
      <c r="D35" s="28" t="s">
        <v>168</v>
      </c>
      <c r="E35" s="28" t="s">
        <v>168</v>
      </c>
      <c r="F35" s="30" t="s">
        <v>168</v>
      </c>
      <c r="G35" s="71" t="s">
        <v>168</v>
      </c>
      <c r="H35" s="71" t="s">
        <v>168</v>
      </c>
      <c r="I35" s="28" t="s">
        <v>168</v>
      </c>
      <c r="J35" s="28" t="s">
        <v>168</v>
      </c>
      <c r="K35" s="28" t="s">
        <v>168</v>
      </c>
      <c r="L35" s="28" t="s">
        <v>168</v>
      </c>
      <c r="M35" s="28" t="s">
        <v>168</v>
      </c>
      <c r="N35" s="28" t="s">
        <v>168</v>
      </c>
      <c r="O35" s="28" t="s">
        <v>168</v>
      </c>
      <c r="P35" s="28" t="s">
        <v>168</v>
      </c>
      <c r="Q35" s="28" t="s">
        <v>168</v>
      </c>
      <c r="R35" s="28" t="s">
        <v>168</v>
      </c>
      <c r="S35" s="28" t="s">
        <v>168</v>
      </c>
      <c r="T35" s="28" t="s">
        <v>168</v>
      </c>
      <c r="U35" s="28" t="s">
        <v>168</v>
      </c>
      <c r="V35" s="28" t="s">
        <v>168</v>
      </c>
      <c r="W35" s="28" t="s">
        <v>168</v>
      </c>
      <c r="X35" s="28" t="s">
        <v>168</v>
      </c>
      <c r="Y35" s="30" t="s">
        <v>168</v>
      </c>
      <c r="Z35" s="64"/>
    </row>
    <row r="36" spans="1:26" ht="12.75">
      <c r="A36" s="21" t="s">
        <v>21</v>
      </c>
      <c r="B36" t="s">
        <v>192</v>
      </c>
      <c r="C36" s="1" t="s">
        <v>193</v>
      </c>
      <c r="D36" s="28" t="s">
        <v>168</v>
      </c>
      <c r="E36" s="28" t="s">
        <v>168</v>
      </c>
      <c r="F36" s="30" t="s">
        <v>168</v>
      </c>
      <c r="G36" s="71" t="s">
        <v>168</v>
      </c>
      <c r="H36" s="71" t="s">
        <v>168</v>
      </c>
      <c r="I36" s="28" t="s">
        <v>168</v>
      </c>
      <c r="J36" s="28" t="s">
        <v>168</v>
      </c>
      <c r="K36" s="28" t="s">
        <v>168</v>
      </c>
      <c r="L36" s="28" t="s">
        <v>168</v>
      </c>
      <c r="M36" s="28" t="s">
        <v>168</v>
      </c>
      <c r="N36" s="28" t="s">
        <v>168</v>
      </c>
      <c r="O36" s="28" t="s">
        <v>168</v>
      </c>
      <c r="P36" s="28" t="s">
        <v>168</v>
      </c>
      <c r="Q36" s="28" t="s">
        <v>168</v>
      </c>
      <c r="R36" s="28" t="s">
        <v>168</v>
      </c>
      <c r="S36" s="28" t="s">
        <v>168</v>
      </c>
      <c r="T36" s="28" t="s">
        <v>168</v>
      </c>
      <c r="U36" s="28" t="s">
        <v>168</v>
      </c>
      <c r="V36" s="28" t="s">
        <v>168</v>
      </c>
      <c r="W36" s="28" t="s">
        <v>168</v>
      </c>
      <c r="X36" s="28" t="s">
        <v>168</v>
      </c>
      <c r="Y36" s="30" t="s">
        <v>168</v>
      </c>
      <c r="Z36" s="64"/>
    </row>
    <row r="37" spans="1:26" ht="12.75">
      <c r="A37" s="21"/>
      <c r="D37" s="21"/>
      <c r="E37" s="21"/>
      <c r="F37" s="21"/>
      <c r="G37" s="72"/>
      <c r="H37" s="72"/>
      <c r="I37" s="73"/>
      <c r="J37" s="74"/>
      <c r="K37" s="56"/>
      <c r="L37" s="56"/>
      <c r="M37" s="73"/>
      <c r="N37" s="74"/>
      <c r="O37" s="56"/>
      <c r="P37" s="56"/>
      <c r="Q37" s="56"/>
      <c r="R37" s="57"/>
      <c r="S37" s="56"/>
      <c r="T37" s="56"/>
      <c r="U37" s="56"/>
      <c r="V37" s="57"/>
      <c r="W37" s="56"/>
      <c r="X37" s="56"/>
      <c r="Y37" s="57"/>
      <c r="Z37" s="64"/>
    </row>
    <row r="38" spans="1:26" ht="12.75">
      <c r="A38" s="21" t="s">
        <v>22</v>
      </c>
      <c r="B38" t="s">
        <v>23</v>
      </c>
      <c r="C38" s="1" t="s">
        <v>40</v>
      </c>
      <c r="D38" s="21">
        <f aca="true" t="shared" si="4" ref="D38:D45">SUM(I38+M38+Q38+U38+Y38)</f>
        <v>59</v>
      </c>
      <c r="E38" s="21">
        <f>SUM(BLB!F38+'RSD A'!F38+'RSD B'!F38+'RSD C'!F38+'RSD D'!F38)</f>
        <v>61</v>
      </c>
      <c r="F38" s="21">
        <f>SUM(D38+D42+D53-E38)</f>
        <v>-2</v>
      </c>
      <c r="G38" s="67">
        <f>SUM(BLB!C38)</f>
        <v>0</v>
      </c>
      <c r="H38" s="68">
        <f>SUM(BLB!D38)</f>
        <v>0</v>
      </c>
      <c r="I38" s="47">
        <f>SUM(BLB!E38)</f>
        <v>0</v>
      </c>
      <c r="J38" s="44"/>
      <c r="K38" s="53">
        <f>SUM('RSD A'!C38)</f>
        <v>2</v>
      </c>
      <c r="L38" s="42">
        <f>SUM('RSD A'!D38)</f>
        <v>8</v>
      </c>
      <c r="M38" s="47">
        <f>SUM('RSD A'!E38)</f>
        <v>10</v>
      </c>
      <c r="N38" s="44"/>
      <c r="O38" s="53">
        <f>SUM('RSD B'!C38)</f>
        <v>3</v>
      </c>
      <c r="P38" s="42">
        <f>SUM('RSD B'!D38)</f>
        <v>11</v>
      </c>
      <c r="Q38" s="47">
        <f>SUM('RSD B'!E38)</f>
        <v>14</v>
      </c>
      <c r="R38" s="28"/>
      <c r="S38" s="53">
        <f>SUM('RSD C'!C38)</f>
        <v>15</v>
      </c>
      <c r="T38" s="42">
        <f>SUM('RSD C'!D38)</f>
        <v>14</v>
      </c>
      <c r="U38" s="47">
        <f>SUM('RSD C'!E38)</f>
        <v>29</v>
      </c>
      <c r="V38" s="28"/>
      <c r="W38" s="53">
        <f>SUM('RSD D'!C38)</f>
        <v>3</v>
      </c>
      <c r="X38" s="42">
        <f>SUM('RSD D'!D38)</f>
        <v>3</v>
      </c>
      <c r="Y38" s="97">
        <f>SUM('RSD D'!E38)</f>
        <v>6</v>
      </c>
      <c r="Z38" s="64"/>
    </row>
    <row r="39" spans="1:26" ht="12.75">
      <c r="A39" s="21" t="s">
        <v>22</v>
      </c>
      <c r="B39" t="s">
        <v>24</v>
      </c>
      <c r="C39" s="1" t="s">
        <v>41</v>
      </c>
      <c r="D39" s="21">
        <f t="shared" si="4"/>
        <v>5</v>
      </c>
      <c r="E39" s="21">
        <f>SUM(BLB!F39+'RSD A'!F39+'RSD B'!F39+'RSD C'!F39+'RSD D'!F39)</f>
        <v>5</v>
      </c>
      <c r="F39" s="21">
        <f>SUM(D39+D52-E39)</f>
        <v>0</v>
      </c>
      <c r="G39" s="67">
        <f>SUM(BLB!C39)</f>
        <v>0</v>
      </c>
      <c r="H39" s="68">
        <f>SUM(BLB!D39)</f>
        <v>0</v>
      </c>
      <c r="I39" s="47">
        <f>SUM(BLB!E39)</f>
        <v>0</v>
      </c>
      <c r="J39" s="44"/>
      <c r="K39" s="53">
        <f>SUM('RSD A'!C39)</f>
        <v>0</v>
      </c>
      <c r="L39" s="42">
        <f>SUM('RSD A'!D39)</f>
        <v>1</v>
      </c>
      <c r="M39" s="47">
        <f>SUM('RSD A'!E39)</f>
        <v>1</v>
      </c>
      <c r="N39" s="44"/>
      <c r="O39" s="53">
        <f>SUM('RSD B'!C39)</f>
        <v>0</v>
      </c>
      <c r="P39" s="42">
        <f>SUM('RSD B'!D39)</f>
        <v>0</v>
      </c>
      <c r="Q39" s="47">
        <f>SUM('RSD B'!E39)</f>
        <v>0</v>
      </c>
      <c r="R39" s="28"/>
      <c r="S39" s="53">
        <f>SUM('RSD C'!C39)</f>
        <v>0</v>
      </c>
      <c r="T39" s="42">
        <f>SUM('RSD C'!D39)</f>
        <v>0</v>
      </c>
      <c r="U39" s="47">
        <f>SUM('RSD C'!E39)</f>
        <v>0</v>
      </c>
      <c r="V39" s="28"/>
      <c r="W39" s="53">
        <f>SUM('RSD D'!C39)</f>
        <v>1</v>
      </c>
      <c r="X39" s="42">
        <f>SUM('RSD D'!D39)</f>
        <v>3</v>
      </c>
      <c r="Y39" s="97">
        <f>SUM('RSD D'!E39)</f>
        <v>4</v>
      </c>
      <c r="Z39" s="64"/>
    </row>
    <row r="40" spans="1:26" ht="12.75">
      <c r="A40" s="21" t="s">
        <v>22</v>
      </c>
      <c r="B40" t="s">
        <v>25</v>
      </c>
      <c r="C40" s="1" t="s">
        <v>42</v>
      </c>
      <c r="D40" s="21">
        <f t="shared" si="4"/>
        <v>39</v>
      </c>
      <c r="E40" s="21">
        <f>SUM(BLB!F40+'RSD A'!F40+'RSD B'!F40+'RSD C'!F40+'RSD D'!F40)</f>
        <v>40</v>
      </c>
      <c r="F40" s="21">
        <f>SUM(D40+D51-E40)</f>
        <v>2</v>
      </c>
      <c r="G40" s="67">
        <f>SUM(BLB!C40)</f>
        <v>0</v>
      </c>
      <c r="H40" s="68">
        <f>SUM(BLB!D40)</f>
        <v>1</v>
      </c>
      <c r="I40" s="47">
        <f>SUM(BLB!E40)</f>
        <v>1</v>
      </c>
      <c r="J40" s="44"/>
      <c r="K40" s="53">
        <f>SUM('RSD A'!C40)</f>
        <v>5</v>
      </c>
      <c r="L40" s="42">
        <f>SUM('RSD A'!D40)</f>
        <v>1</v>
      </c>
      <c r="M40" s="47">
        <f>SUM('RSD A'!E40)</f>
        <v>6</v>
      </c>
      <c r="N40" s="44"/>
      <c r="O40" s="53">
        <f>SUM('RSD B'!C40)</f>
        <v>9</v>
      </c>
      <c r="P40" s="42">
        <f>SUM('RSD B'!D40)</f>
        <v>5</v>
      </c>
      <c r="Q40" s="47">
        <f>SUM('RSD B'!E40)</f>
        <v>14</v>
      </c>
      <c r="R40" s="28"/>
      <c r="S40" s="53">
        <f>SUM('RSD C'!C40)</f>
        <v>2</v>
      </c>
      <c r="T40" s="42">
        <f>SUM('RSD C'!D40)</f>
        <v>9</v>
      </c>
      <c r="U40" s="47">
        <f>SUM('RSD C'!E40)</f>
        <v>11</v>
      </c>
      <c r="V40" s="28"/>
      <c r="W40" s="53">
        <f>SUM('RSD D'!C40)</f>
        <v>4</v>
      </c>
      <c r="X40" s="42">
        <f>SUM('RSD D'!D40)</f>
        <v>3</v>
      </c>
      <c r="Y40" s="97">
        <f>SUM('RSD D'!E40)</f>
        <v>7</v>
      </c>
      <c r="Z40" s="64"/>
    </row>
    <row r="41" spans="1:26" ht="12.75">
      <c r="A41" s="21" t="s">
        <v>22</v>
      </c>
      <c r="B41" t="s">
        <v>26</v>
      </c>
      <c r="C41" s="1" t="s">
        <v>43</v>
      </c>
      <c r="D41" s="21">
        <f t="shared" si="4"/>
        <v>134</v>
      </c>
      <c r="E41" s="21">
        <f>SUM(BLB!F41+'RSD A'!F41+'RSD B'!F41+'RSD C'!F41+'RSD D'!F41)</f>
        <v>153</v>
      </c>
      <c r="F41" s="21">
        <f>SUM(D41+D19+D49-E41)</f>
        <v>-15</v>
      </c>
      <c r="G41" s="67">
        <f>SUM(BLB!C41)</f>
        <v>0</v>
      </c>
      <c r="H41" s="68">
        <f>SUM(BLB!D41)</f>
        <v>0</v>
      </c>
      <c r="I41" s="47">
        <f>SUM(BLB!E41)</f>
        <v>0</v>
      </c>
      <c r="J41" s="44"/>
      <c r="K41" s="53">
        <f>SUM('RSD A'!C41)</f>
        <v>21</v>
      </c>
      <c r="L41" s="42">
        <f>SUM('RSD A'!D41)</f>
        <v>7</v>
      </c>
      <c r="M41" s="47">
        <f>SUM('RSD A'!E41)</f>
        <v>28</v>
      </c>
      <c r="N41" s="44"/>
      <c r="O41" s="53">
        <f>SUM('RSD B'!C41)</f>
        <v>26</v>
      </c>
      <c r="P41" s="42">
        <f>SUM('RSD B'!D41)</f>
        <v>24</v>
      </c>
      <c r="Q41" s="47">
        <f>SUM('RSD B'!E41)</f>
        <v>50</v>
      </c>
      <c r="R41" s="28"/>
      <c r="S41" s="53">
        <f>SUM('RSD C'!C41)</f>
        <v>21</v>
      </c>
      <c r="T41" s="42">
        <f>SUM('RSD C'!D41)</f>
        <v>18</v>
      </c>
      <c r="U41" s="47">
        <f>SUM('RSD C'!E41)</f>
        <v>39</v>
      </c>
      <c r="V41" s="28"/>
      <c r="W41" s="53">
        <f>SUM('RSD D'!C41)</f>
        <v>7</v>
      </c>
      <c r="X41" s="42">
        <f>SUM('RSD D'!D41)</f>
        <v>10</v>
      </c>
      <c r="Y41" s="97">
        <f>SUM('RSD D'!E41)</f>
        <v>17</v>
      </c>
      <c r="Z41" s="64"/>
    </row>
    <row r="42" spans="1:26" ht="12.75">
      <c r="A42" s="21" t="s">
        <v>22</v>
      </c>
      <c r="B42" t="s">
        <v>27</v>
      </c>
      <c r="C42" s="1" t="s">
        <v>40</v>
      </c>
      <c r="D42" s="21">
        <f t="shared" si="4"/>
        <v>0</v>
      </c>
      <c r="E42" s="28" t="s">
        <v>168</v>
      </c>
      <c r="F42" s="30" t="s">
        <v>168</v>
      </c>
      <c r="G42" s="67">
        <f>SUM(BLB!C42)</f>
        <v>0</v>
      </c>
      <c r="H42" s="68">
        <f>SUM(BLB!D42)</f>
        <v>0</v>
      </c>
      <c r="I42" s="47">
        <f>SUM(BLB!E42)</f>
        <v>0</v>
      </c>
      <c r="J42" s="45"/>
      <c r="K42" s="53">
        <f>SUM('RSD A'!C42)</f>
        <v>0</v>
      </c>
      <c r="L42" s="42">
        <f>SUM('RSD A'!D42)</f>
        <v>0</v>
      </c>
      <c r="M42" s="47">
        <f>SUM('RSD A'!E42)</f>
        <v>0</v>
      </c>
      <c r="N42" s="45"/>
      <c r="O42" s="53">
        <f>SUM('RSD B'!C42)</f>
        <v>0</v>
      </c>
      <c r="P42" s="42">
        <f>SUM('RSD B'!D42)</f>
        <v>0</v>
      </c>
      <c r="Q42" s="47">
        <f>SUM('RSD B'!E42)</f>
        <v>0</v>
      </c>
      <c r="R42" s="30"/>
      <c r="S42" s="53">
        <f>SUM('RSD C'!C42)</f>
        <v>0</v>
      </c>
      <c r="T42" s="42">
        <f>SUM('RSD C'!D42)</f>
        <v>0</v>
      </c>
      <c r="U42" s="47">
        <f>SUM('RSD C'!E42)</f>
        <v>0</v>
      </c>
      <c r="V42" s="30"/>
      <c r="W42" s="53">
        <f>SUM('RSD D'!C42)</f>
        <v>0</v>
      </c>
      <c r="X42" s="42">
        <f>SUM('RSD D'!D42)</f>
        <v>0</v>
      </c>
      <c r="Y42" s="97">
        <f>SUM('RSD D'!E42)</f>
        <v>0</v>
      </c>
      <c r="Z42" s="64"/>
    </row>
    <row r="43" spans="1:26" ht="12.75">
      <c r="A43" s="21" t="s">
        <v>22</v>
      </c>
      <c r="B43" t="s">
        <v>28</v>
      </c>
      <c r="C43" s="1" t="s">
        <v>44</v>
      </c>
      <c r="D43" s="21">
        <f t="shared" si="4"/>
        <v>28</v>
      </c>
      <c r="E43" s="21">
        <f>SUM(BLB!F43+'RSD A'!F43+'RSD B'!F43+'RSD C'!F43+'RSD D'!F43)</f>
        <v>29</v>
      </c>
      <c r="F43" s="21">
        <f>SUM(D43+D50-E43)</f>
        <v>0</v>
      </c>
      <c r="G43" s="67">
        <f>SUM(BLB!C43)</f>
        <v>2</v>
      </c>
      <c r="H43" s="68">
        <f>SUM(BLB!D43)</f>
        <v>0</v>
      </c>
      <c r="I43" s="47">
        <f>SUM(BLB!E43)</f>
        <v>2</v>
      </c>
      <c r="J43" s="44"/>
      <c r="K43" s="53">
        <f>SUM('RSD A'!C43)</f>
        <v>5</v>
      </c>
      <c r="L43" s="42">
        <f>SUM('RSD A'!D43)</f>
        <v>2</v>
      </c>
      <c r="M43" s="47">
        <f>SUM('RSD A'!E43)</f>
        <v>7</v>
      </c>
      <c r="N43" s="44"/>
      <c r="O43" s="53">
        <f>SUM('RSD B'!C43)</f>
        <v>4</v>
      </c>
      <c r="P43" s="42">
        <f>SUM('RSD B'!D43)</f>
        <v>3</v>
      </c>
      <c r="Q43" s="47">
        <f>SUM('RSD B'!E43)</f>
        <v>7</v>
      </c>
      <c r="R43" s="28"/>
      <c r="S43" s="53">
        <f>SUM('RSD C'!C43)</f>
        <v>7</v>
      </c>
      <c r="T43" s="42">
        <f>SUM('RSD C'!D43)</f>
        <v>2</v>
      </c>
      <c r="U43" s="47">
        <f>SUM('RSD C'!E43)</f>
        <v>9</v>
      </c>
      <c r="V43" s="28"/>
      <c r="W43" s="53">
        <f>SUM('RSD D'!C43)</f>
        <v>2</v>
      </c>
      <c r="X43" s="42">
        <f>SUM('RSD D'!D43)</f>
        <v>1</v>
      </c>
      <c r="Y43" s="97">
        <f>SUM('RSD D'!E43)</f>
        <v>3</v>
      </c>
      <c r="Z43" s="64"/>
    </row>
    <row r="44" spans="1:26" ht="12.75">
      <c r="A44" s="21" t="s">
        <v>29</v>
      </c>
      <c r="B44" t="s">
        <v>186</v>
      </c>
      <c r="C44" s="1" t="s">
        <v>45</v>
      </c>
      <c r="D44" s="21">
        <f t="shared" si="4"/>
        <v>4</v>
      </c>
      <c r="E44" s="21">
        <f>SUM(BLB!F44+'RSD A'!F44+'RSD B'!F44+'RSD C'!F44+'RSD D'!F44)</f>
        <v>2</v>
      </c>
      <c r="F44" s="21">
        <f>SUM(D44-E44)</f>
        <v>2</v>
      </c>
      <c r="G44" s="67">
        <f>SUM(BLB!C44)</f>
        <v>1</v>
      </c>
      <c r="H44" s="68">
        <f>SUM(BLB!D44)</f>
        <v>0</v>
      </c>
      <c r="I44" s="47">
        <f>SUM(BLB!E44)</f>
        <v>1</v>
      </c>
      <c r="J44" s="44"/>
      <c r="K44" s="53">
        <f>SUM('RSD A'!C44)</f>
        <v>0</v>
      </c>
      <c r="L44" s="42">
        <f>SUM('RSD A'!D44)</f>
        <v>0</v>
      </c>
      <c r="M44" s="47">
        <f>SUM('RSD A'!E44)</f>
        <v>0</v>
      </c>
      <c r="N44" s="44"/>
      <c r="O44" s="53">
        <f>SUM('RSD B'!C44)</f>
        <v>1</v>
      </c>
      <c r="P44" s="42">
        <f>SUM('RSD B'!D44)</f>
        <v>1</v>
      </c>
      <c r="Q44" s="47">
        <f>SUM('RSD B'!E44)</f>
        <v>2</v>
      </c>
      <c r="R44" s="28"/>
      <c r="S44" s="53">
        <f>SUM('RSD C'!C44)</f>
        <v>0</v>
      </c>
      <c r="T44" s="42">
        <f>SUM('RSD C'!D44)</f>
        <v>0</v>
      </c>
      <c r="U44" s="47">
        <f>SUM('RSD C'!E44)</f>
        <v>0</v>
      </c>
      <c r="V44" s="28"/>
      <c r="W44" s="53">
        <f>SUM('RSD D'!C44)</f>
        <v>0</v>
      </c>
      <c r="X44" s="42">
        <f>SUM('RSD D'!D44)</f>
        <v>1</v>
      </c>
      <c r="Y44" s="97">
        <f>SUM('RSD D'!E44)</f>
        <v>1</v>
      </c>
      <c r="Z44" s="64"/>
    </row>
    <row r="45" spans="1:26" ht="12.75">
      <c r="A45" s="21" t="s">
        <v>29</v>
      </c>
      <c r="B45" t="s">
        <v>187</v>
      </c>
      <c r="C45" s="1" t="s">
        <v>46</v>
      </c>
      <c r="D45" s="21">
        <f t="shared" si="4"/>
        <v>7</v>
      </c>
      <c r="E45" s="21">
        <f>SUM(BLB!F45+'RSD A'!F45+'RSD B'!F45+'RSD C'!F45+'RSD D'!F45)</f>
        <v>7</v>
      </c>
      <c r="F45" s="21">
        <f>SUM(D45-E45)</f>
        <v>0</v>
      </c>
      <c r="G45" s="67">
        <f>SUM(BLB!C45)</f>
        <v>0</v>
      </c>
      <c r="H45" s="68">
        <f>SUM(BLB!D45)</f>
        <v>0</v>
      </c>
      <c r="I45" s="47">
        <f>SUM(BLB!E45)</f>
        <v>0</v>
      </c>
      <c r="J45" s="44"/>
      <c r="K45" s="53">
        <f>SUM('RSD A'!C45)</f>
        <v>1</v>
      </c>
      <c r="L45" s="42">
        <f>SUM('RSD A'!D45)</f>
        <v>2</v>
      </c>
      <c r="M45" s="47">
        <f>SUM('RSD A'!E45)</f>
        <v>3</v>
      </c>
      <c r="N45" s="44"/>
      <c r="O45" s="53">
        <f>SUM('RSD B'!C45)</f>
        <v>0</v>
      </c>
      <c r="P45" s="42">
        <f>SUM('RSD B'!D45)</f>
        <v>0</v>
      </c>
      <c r="Q45" s="47">
        <f>SUM('RSD B'!E45)</f>
        <v>0</v>
      </c>
      <c r="R45" s="28"/>
      <c r="S45" s="53">
        <f>SUM('RSD C'!C45)</f>
        <v>1</v>
      </c>
      <c r="T45" s="42">
        <f>SUM('RSD C'!D45)</f>
        <v>0</v>
      </c>
      <c r="U45" s="47">
        <f>SUM('RSD C'!E45)</f>
        <v>1</v>
      </c>
      <c r="V45" s="28"/>
      <c r="W45" s="53">
        <f>SUM('RSD D'!C45)</f>
        <v>0</v>
      </c>
      <c r="X45" s="42">
        <f>SUM('RSD D'!D45)</f>
        <v>3</v>
      </c>
      <c r="Y45" s="97">
        <f>SUM('RSD D'!E45)</f>
        <v>3</v>
      </c>
      <c r="Z45" s="64"/>
    </row>
    <row r="46" spans="1:26" ht="12.75">
      <c r="A46" s="21"/>
      <c r="D46" s="21"/>
      <c r="E46" s="21"/>
      <c r="F46" s="21"/>
      <c r="G46" s="72"/>
      <c r="H46" s="72"/>
      <c r="I46" s="73"/>
      <c r="J46" s="74"/>
      <c r="K46" s="56"/>
      <c r="L46" s="56"/>
      <c r="M46" s="73"/>
      <c r="N46" s="74"/>
      <c r="O46" s="56"/>
      <c r="P46" s="56"/>
      <c r="Q46" s="56"/>
      <c r="R46" s="57"/>
      <c r="S46" s="56"/>
      <c r="T46" s="56"/>
      <c r="U46" s="56"/>
      <c r="V46" s="57"/>
      <c r="W46" s="56"/>
      <c r="X46" s="56"/>
      <c r="Y46" s="57"/>
      <c r="Z46" s="64"/>
    </row>
    <row r="47" spans="1:26" ht="12.75">
      <c r="A47" s="21" t="s">
        <v>31</v>
      </c>
      <c r="B47" t="s">
        <v>12</v>
      </c>
      <c r="C47" s="1" t="s">
        <v>47</v>
      </c>
      <c r="D47" s="21">
        <f aca="true" t="shared" si="5" ref="D47:D55">SUM(I47+M47+Q47+U47+Y47)</f>
        <v>30</v>
      </c>
      <c r="E47" s="21">
        <f>SUM(BLB!F47+'RSD A'!F47+'RSD B'!F47+'RSD C'!F47+'RSD D'!F47)</f>
        <v>129</v>
      </c>
      <c r="F47" s="21">
        <f>SUM(D13+D14+D20+D47+D54+D55-E47)</f>
        <v>-1</v>
      </c>
      <c r="G47" s="67">
        <f>SUM(BLB!C47)</f>
        <v>4</v>
      </c>
      <c r="H47" s="68">
        <f>SUM(BLB!D47)</f>
        <v>0</v>
      </c>
      <c r="I47" s="47">
        <f>SUM(BLB!E47)</f>
        <v>4</v>
      </c>
      <c r="J47" s="44"/>
      <c r="K47" s="53">
        <f>SUM('RSD A'!C47)</f>
        <v>3</v>
      </c>
      <c r="L47" s="42">
        <f>SUM('RSD A'!D47)</f>
        <v>0</v>
      </c>
      <c r="M47" s="47">
        <f>SUM('RSD A'!E47)</f>
        <v>3</v>
      </c>
      <c r="N47" s="44"/>
      <c r="O47" s="53">
        <f>SUM('RSD B'!C47)</f>
        <v>3</v>
      </c>
      <c r="P47" s="42">
        <f>SUM('RSD B'!D47)</f>
        <v>2</v>
      </c>
      <c r="Q47" s="47">
        <f>SUM('RSD B'!E47)</f>
        <v>5</v>
      </c>
      <c r="R47" s="28"/>
      <c r="S47" s="53">
        <f>SUM('RSD C'!C47)</f>
        <v>7</v>
      </c>
      <c r="T47" s="42">
        <f>SUM('RSD C'!D47)</f>
        <v>5</v>
      </c>
      <c r="U47" s="47">
        <f>SUM('RSD C'!E47)</f>
        <v>12</v>
      </c>
      <c r="V47" s="28"/>
      <c r="W47" s="53">
        <f>SUM('RSD D'!C47)</f>
        <v>4</v>
      </c>
      <c r="X47" s="42">
        <f>SUM('RSD D'!D47)</f>
        <v>2</v>
      </c>
      <c r="Y47" s="97">
        <f>SUM('RSD D'!E47)</f>
        <v>6</v>
      </c>
      <c r="Z47" s="64"/>
    </row>
    <row r="48" spans="1:26" ht="12.75">
      <c r="A48" s="21" t="s">
        <v>31</v>
      </c>
      <c r="B48" t="s">
        <v>200</v>
      </c>
      <c r="C48" s="1" t="s">
        <v>188</v>
      </c>
      <c r="D48" s="21">
        <f t="shared" si="5"/>
        <v>0</v>
      </c>
      <c r="E48" s="30" t="s">
        <v>168</v>
      </c>
      <c r="F48" s="30" t="s">
        <v>168</v>
      </c>
      <c r="G48" s="67">
        <f>SUM(BLB!C48)</f>
        <v>0</v>
      </c>
      <c r="H48" s="68">
        <f>SUM(BLB!D48)</f>
        <v>0</v>
      </c>
      <c r="I48" s="47">
        <f>SUM(BLB!E48)</f>
        <v>0</v>
      </c>
      <c r="J48" s="44"/>
      <c r="K48" s="53">
        <f>SUM('RSD A'!C48)</f>
        <v>0</v>
      </c>
      <c r="L48" s="42">
        <f>SUM('RSD A'!D48)</f>
        <v>0</v>
      </c>
      <c r="M48" s="47">
        <f>SUM('RSD A'!E48)</f>
        <v>0</v>
      </c>
      <c r="N48" s="44"/>
      <c r="O48" s="53">
        <f>SUM('RSD B'!C48)</f>
        <v>0</v>
      </c>
      <c r="P48" s="42">
        <f>SUM('RSD B'!D48)</f>
        <v>0</v>
      </c>
      <c r="Q48" s="47">
        <f>SUM('RSD B'!E48)</f>
        <v>0</v>
      </c>
      <c r="R48" s="28"/>
      <c r="S48" s="53">
        <f>SUM('RSD C'!C48)</f>
        <v>0</v>
      </c>
      <c r="T48" s="42">
        <f>SUM('RSD C'!D48)</f>
        <v>0</v>
      </c>
      <c r="U48" s="47">
        <f>SUM('RSD C'!E48)</f>
        <v>0</v>
      </c>
      <c r="V48" s="28"/>
      <c r="W48" s="53">
        <f>SUM('RSD D'!C48)</f>
        <v>0</v>
      </c>
      <c r="X48" s="42">
        <f>SUM('RSD D'!D48)</f>
        <v>0</v>
      </c>
      <c r="Y48" s="97">
        <f>SUM('RSD D'!E48)</f>
        <v>0</v>
      </c>
      <c r="Z48" s="64"/>
    </row>
    <row r="49" spans="1:26" ht="12.75">
      <c r="A49" s="21" t="s">
        <v>31</v>
      </c>
      <c r="B49" t="s">
        <v>214</v>
      </c>
      <c r="C49" s="1" t="s">
        <v>209</v>
      </c>
      <c r="D49" s="21">
        <f t="shared" si="5"/>
        <v>4</v>
      </c>
      <c r="E49" s="30" t="s">
        <v>168</v>
      </c>
      <c r="F49" s="30" t="s">
        <v>168</v>
      </c>
      <c r="G49" s="67">
        <f>SUM(BLB!C49)</f>
        <v>0</v>
      </c>
      <c r="H49" s="68">
        <f>SUM(BLB!D49)</f>
        <v>0</v>
      </c>
      <c r="I49" s="47">
        <f>SUM(BLB!E49)</f>
        <v>0</v>
      </c>
      <c r="J49" s="44"/>
      <c r="K49" s="53">
        <f>SUM('RSD A'!C49)</f>
        <v>1</v>
      </c>
      <c r="L49" s="42">
        <f>SUM('RSD A'!D49)</f>
        <v>0</v>
      </c>
      <c r="M49" s="47">
        <f>SUM('RSD A'!E49)</f>
        <v>1</v>
      </c>
      <c r="N49" s="44"/>
      <c r="O49" s="53">
        <f>SUM('RSD B'!C49)</f>
        <v>0</v>
      </c>
      <c r="P49" s="42">
        <f>SUM('RSD B'!D49)</f>
        <v>0</v>
      </c>
      <c r="Q49" s="47">
        <f>SUM('RSD B'!E49)</f>
        <v>0</v>
      </c>
      <c r="R49" s="28"/>
      <c r="S49" s="53">
        <f>SUM('RSD C'!C49)</f>
        <v>1</v>
      </c>
      <c r="T49" s="42">
        <f>SUM('RSD C'!D49)</f>
        <v>0</v>
      </c>
      <c r="U49" s="47">
        <f>SUM('RSD C'!E49)</f>
        <v>1</v>
      </c>
      <c r="V49" s="28"/>
      <c r="W49" s="53">
        <f>SUM('RSD D'!C49)</f>
        <v>2</v>
      </c>
      <c r="X49" s="42">
        <f>SUM('RSD D'!D49)</f>
        <v>0</v>
      </c>
      <c r="Y49" s="97">
        <f>SUM('RSD D'!E49)</f>
        <v>2</v>
      </c>
      <c r="Z49" s="64"/>
    </row>
    <row r="50" spans="1:26" ht="12.75">
      <c r="A50" s="21" t="s">
        <v>31</v>
      </c>
      <c r="B50" t="s">
        <v>215</v>
      </c>
      <c r="C50" s="1" t="s">
        <v>210</v>
      </c>
      <c r="D50" s="21">
        <f t="shared" si="5"/>
        <v>1</v>
      </c>
      <c r="E50" s="30" t="s">
        <v>168</v>
      </c>
      <c r="F50" s="30" t="s">
        <v>168</v>
      </c>
      <c r="G50" s="67">
        <f>SUM(BLB!C50)</f>
        <v>0</v>
      </c>
      <c r="H50" s="68">
        <f>SUM(BLB!D50)</f>
        <v>1</v>
      </c>
      <c r="I50" s="47">
        <f>SUM(BLB!E50)</f>
        <v>1</v>
      </c>
      <c r="J50" s="44"/>
      <c r="K50" s="53">
        <f>SUM('RSD A'!C50)</f>
        <v>0</v>
      </c>
      <c r="L50" s="42">
        <f>SUM('RSD A'!D50)</f>
        <v>0</v>
      </c>
      <c r="M50" s="47">
        <f>SUM('RSD A'!E50)</f>
        <v>0</v>
      </c>
      <c r="N50" s="44"/>
      <c r="O50" s="53">
        <f>SUM('RSD B'!C50)</f>
        <v>0</v>
      </c>
      <c r="P50" s="42">
        <f>SUM('RSD B'!D50)</f>
        <v>0</v>
      </c>
      <c r="Q50" s="47">
        <f>SUM('RSD B'!E50)</f>
        <v>0</v>
      </c>
      <c r="R50" s="28"/>
      <c r="S50" s="53">
        <f>SUM('RSD C'!C50)</f>
        <v>0</v>
      </c>
      <c r="T50" s="42">
        <f>SUM('RSD C'!D50)</f>
        <v>0</v>
      </c>
      <c r="U50" s="47">
        <f>SUM('RSD C'!E50)</f>
        <v>0</v>
      </c>
      <c r="V50" s="28"/>
      <c r="W50" s="53">
        <f>SUM('RSD D'!C50)</f>
        <v>0</v>
      </c>
      <c r="X50" s="42">
        <f>SUM('RSD D'!D50)</f>
        <v>0</v>
      </c>
      <c r="Y50" s="97">
        <f>SUM('RSD D'!E50)</f>
        <v>0</v>
      </c>
      <c r="Z50" s="64"/>
    </row>
    <row r="51" spans="1:26" ht="12.75">
      <c r="A51" s="21" t="s">
        <v>31</v>
      </c>
      <c r="B51" t="s">
        <v>216</v>
      </c>
      <c r="C51" s="1" t="s">
        <v>211</v>
      </c>
      <c r="D51" s="21">
        <f t="shared" si="5"/>
        <v>3</v>
      </c>
      <c r="E51" s="30" t="s">
        <v>168</v>
      </c>
      <c r="F51" s="30" t="s">
        <v>168</v>
      </c>
      <c r="G51" s="67">
        <f>SUM(BLB!C51)</f>
        <v>0</v>
      </c>
      <c r="H51" s="68">
        <f>SUM(BLB!D51)</f>
        <v>0</v>
      </c>
      <c r="I51" s="47">
        <f>SUM(BLB!E51)</f>
        <v>0</v>
      </c>
      <c r="J51" s="44"/>
      <c r="K51" s="53">
        <f>SUM('RSD A'!C51)</f>
        <v>1</v>
      </c>
      <c r="L51" s="42">
        <f>SUM('RSD A'!D51)</f>
        <v>1</v>
      </c>
      <c r="M51" s="47">
        <f>SUM('RSD A'!E51)</f>
        <v>2</v>
      </c>
      <c r="N51" s="44"/>
      <c r="O51" s="53">
        <f>SUM('RSD B'!C51)</f>
        <v>0</v>
      </c>
      <c r="P51" s="42">
        <f>SUM('RSD B'!D51)</f>
        <v>0</v>
      </c>
      <c r="Q51" s="47">
        <f>SUM('RSD B'!E51)</f>
        <v>0</v>
      </c>
      <c r="R51" s="28"/>
      <c r="S51" s="53">
        <f>SUM('RSD C'!C51)</f>
        <v>1</v>
      </c>
      <c r="T51" s="42">
        <f>SUM('RSD C'!D51)</f>
        <v>0</v>
      </c>
      <c r="U51" s="47">
        <f>SUM('RSD C'!E51)</f>
        <v>1</v>
      </c>
      <c r="V51" s="28"/>
      <c r="W51" s="53">
        <f>SUM('RSD D'!C51)</f>
        <v>0</v>
      </c>
      <c r="X51" s="42">
        <f>SUM('RSD D'!D51)</f>
        <v>0</v>
      </c>
      <c r="Y51" s="97">
        <f>SUM('RSD D'!E51)</f>
        <v>0</v>
      </c>
      <c r="Z51" s="64"/>
    </row>
    <row r="52" spans="1:26" ht="12.75">
      <c r="A52" s="21" t="s">
        <v>31</v>
      </c>
      <c r="B52" t="s">
        <v>217</v>
      </c>
      <c r="C52" s="1" t="s">
        <v>212</v>
      </c>
      <c r="D52" s="21">
        <f t="shared" si="5"/>
        <v>0</v>
      </c>
      <c r="E52" s="30" t="s">
        <v>168</v>
      </c>
      <c r="F52" s="30" t="s">
        <v>168</v>
      </c>
      <c r="G52" s="67">
        <f>SUM(BLB!C52)</f>
        <v>0</v>
      </c>
      <c r="H52" s="68">
        <f>SUM(BLB!D52)</f>
        <v>0</v>
      </c>
      <c r="I52" s="47">
        <f>SUM(BLB!E52)</f>
        <v>0</v>
      </c>
      <c r="J52" s="44"/>
      <c r="K52" s="53">
        <f>SUM('RSD A'!C52)</f>
        <v>0</v>
      </c>
      <c r="L52" s="42">
        <f>SUM('RSD A'!D52)</f>
        <v>0</v>
      </c>
      <c r="M52" s="47">
        <f>SUM('RSD A'!E52)</f>
        <v>0</v>
      </c>
      <c r="N52" s="44"/>
      <c r="O52" s="53">
        <f>SUM('RSD B'!C52)</f>
        <v>0</v>
      </c>
      <c r="P52" s="42">
        <f>SUM('RSD B'!D52)</f>
        <v>0</v>
      </c>
      <c r="Q52" s="47">
        <f>SUM('RSD B'!E52)</f>
        <v>0</v>
      </c>
      <c r="R52" s="28"/>
      <c r="S52" s="53">
        <f>SUM('RSD C'!C52)</f>
        <v>0</v>
      </c>
      <c r="T52" s="42">
        <f>SUM('RSD C'!D52)</f>
        <v>0</v>
      </c>
      <c r="U52" s="47">
        <f>SUM('RSD C'!E52)</f>
        <v>0</v>
      </c>
      <c r="V52" s="28"/>
      <c r="W52" s="53">
        <f>SUM('RSD D'!C52)</f>
        <v>0</v>
      </c>
      <c r="X52" s="42">
        <f>SUM('RSD D'!D52)</f>
        <v>0</v>
      </c>
      <c r="Y52" s="97">
        <f>SUM('RSD D'!E52)</f>
        <v>0</v>
      </c>
      <c r="Z52" s="64"/>
    </row>
    <row r="53" spans="1:26" ht="12.75">
      <c r="A53" s="21" t="s">
        <v>31</v>
      </c>
      <c r="B53" t="s">
        <v>218</v>
      </c>
      <c r="C53" s="1" t="s">
        <v>213</v>
      </c>
      <c r="D53" s="21">
        <f t="shared" si="5"/>
        <v>0</v>
      </c>
      <c r="E53" s="30" t="s">
        <v>168</v>
      </c>
      <c r="F53" s="30" t="s">
        <v>168</v>
      </c>
      <c r="G53" s="67">
        <f>SUM(BLB!C53)</f>
        <v>0</v>
      </c>
      <c r="H53" s="68">
        <f>SUM(BLB!D53)</f>
        <v>0</v>
      </c>
      <c r="I53" s="47">
        <f>SUM(BLB!E53)</f>
        <v>0</v>
      </c>
      <c r="J53" s="44"/>
      <c r="K53" s="53">
        <f>SUM('RSD A'!C53)</f>
        <v>0</v>
      </c>
      <c r="L53" s="42">
        <f>SUM('RSD A'!D53)</f>
        <v>0</v>
      </c>
      <c r="M53" s="47">
        <f>SUM('RSD A'!E53)</f>
        <v>0</v>
      </c>
      <c r="N53" s="44"/>
      <c r="O53" s="53">
        <f>SUM('RSD B'!C53)</f>
        <v>0</v>
      </c>
      <c r="P53" s="42">
        <f>SUM('RSD B'!D53)</f>
        <v>0</v>
      </c>
      <c r="Q53" s="47">
        <f>SUM('RSD B'!E53)</f>
        <v>0</v>
      </c>
      <c r="R53" s="28"/>
      <c r="S53" s="53">
        <f>SUM('RSD C'!C53)</f>
        <v>0</v>
      </c>
      <c r="T53" s="42">
        <f>SUM('RSD C'!D53)</f>
        <v>0</v>
      </c>
      <c r="U53" s="47">
        <f>SUM('RSD C'!E53)</f>
        <v>0</v>
      </c>
      <c r="V53" s="28"/>
      <c r="W53" s="53">
        <f>SUM('RSD D'!C53)</f>
        <v>0</v>
      </c>
      <c r="X53" s="42">
        <f>SUM('RSD D'!D53)</f>
        <v>0</v>
      </c>
      <c r="Y53" s="97">
        <f>SUM('RSD D'!E53)</f>
        <v>0</v>
      </c>
      <c r="Z53" s="64"/>
    </row>
    <row r="54" spans="1:26" ht="12.75">
      <c r="A54" s="21" t="s">
        <v>31</v>
      </c>
      <c r="B54" t="s">
        <v>243</v>
      </c>
      <c r="C54" s="1" t="s">
        <v>244</v>
      </c>
      <c r="D54" s="21">
        <f t="shared" si="5"/>
        <v>10</v>
      </c>
      <c r="E54" s="30" t="s">
        <v>168</v>
      </c>
      <c r="F54" s="30" t="s">
        <v>168</v>
      </c>
      <c r="G54" s="67">
        <f>SUM(BLB!C54)</f>
        <v>0</v>
      </c>
      <c r="H54" s="68">
        <f>SUM(BLB!D54)</f>
        <v>1</v>
      </c>
      <c r="I54" s="47">
        <f>SUM(BLB!E54)</f>
        <v>1</v>
      </c>
      <c r="J54" s="45"/>
      <c r="K54" s="53">
        <f>SUM('RSD A'!C54)</f>
        <v>2</v>
      </c>
      <c r="L54" s="42">
        <f>SUM('RSD A'!D54)</f>
        <v>0</v>
      </c>
      <c r="M54" s="47">
        <f>SUM('RSD A'!E54)</f>
        <v>2</v>
      </c>
      <c r="N54" s="45"/>
      <c r="O54" s="53">
        <f>SUM('RSD B'!C54)</f>
        <v>1</v>
      </c>
      <c r="P54" s="42">
        <f>SUM('RSD B'!D54)</f>
        <v>0</v>
      </c>
      <c r="Q54" s="47">
        <f>SUM('RSD B'!E54)</f>
        <v>1</v>
      </c>
      <c r="R54" s="30"/>
      <c r="S54" s="53">
        <f>SUM('RSD C'!C54)</f>
        <v>0</v>
      </c>
      <c r="T54" s="42">
        <f>SUM('RSD C'!D54)</f>
        <v>2</v>
      </c>
      <c r="U54" s="47">
        <f>SUM('RSD C'!E54)</f>
        <v>2</v>
      </c>
      <c r="V54" s="30"/>
      <c r="W54" s="53">
        <f>SUM('RSD D'!C54)</f>
        <v>3</v>
      </c>
      <c r="X54" s="42">
        <f>SUM('RSD D'!D54)</f>
        <v>1</v>
      </c>
      <c r="Y54" s="97">
        <f>SUM('RSD D'!E54)</f>
        <v>4</v>
      </c>
      <c r="Z54" s="64"/>
    </row>
    <row r="55" spans="1:26" ht="12.75">
      <c r="A55" s="21" t="s">
        <v>31</v>
      </c>
      <c r="B55" t="s">
        <v>254</v>
      </c>
      <c r="C55" s="1" t="s">
        <v>253</v>
      </c>
      <c r="D55" s="21">
        <f t="shared" si="5"/>
        <v>30</v>
      </c>
      <c r="E55" s="30" t="s">
        <v>168</v>
      </c>
      <c r="F55" s="30" t="s">
        <v>168</v>
      </c>
      <c r="G55" s="67">
        <f>SUM(BLB!C55)</f>
        <v>5</v>
      </c>
      <c r="H55" s="68">
        <f>SUM(BLB!D55)</f>
        <v>0</v>
      </c>
      <c r="I55" s="47">
        <f>SUM(BLB!E55)</f>
        <v>5</v>
      </c>
      <c r="J55" s="45"/>
      <c r="K55" s="53">
        <f>SUM('RSD A'!C55)</f>
        <v>5</v>
      </c>
      <c r="L55" s="42">
        <f>SUM('RSD A'!D55)</f>
        <v>2</v>
      </c>
      <c r="M55" s="47">
        <f>SUM('RSD A'!E55)</f>
        <v>7</v>
      </c>
      <c r="N55" s="45"/>
      <c r="O55" s="53">
        <f>SUM('RSD B'!C55)</f>
        <v>6</v>
      </c>
      <c r="P55" s="42">
        <f>SUM('RSD B'!D55)</f>
        <v>4</v>
      </c>
      <c r="Q55" s="47">
        <f>SUM('RSD B'!E55)</f>
        <v>10</v>
      </c>
      <c r="R55" s="30"/>
      <c r="S55" s="53">
        <f>SUM('RSD C'!C55)</f>
        <v>5</v>
      </c>
      <c r="T55" s="42">
        <f>SUM('RSD C'!D55)</f>
        <v>0</v>
      </c>
      <c r="U55" s="47">
        <f>SUM('RSD C'!E55)</f>
        <v>5</v>
      </c>
      <c r="V55" s="30"/>
      <c r="W55" s="53">
        <f>SUM('RSD D'!C55)</f>
        <v>3</v>
      </c>
      <c r="X55" s="42">
        <f>SUM('RSD D'!D55)</f>
        <v>0</v>
      </c>
      <c r="Y55" s="97">
        <f>SUM('RSD D'!E55)</f>
        <v>3</v>
      </c>
      <c r="Z55" s="64"/>
    </row>
    <row r="56" spans="1:27" ht="12.75">
      <c r="A56" s="21"/>
      <c r="D56" s="21"/>
      <c r="E56" s="21"/>
      <c r="F56" s="21"/>
      <c r="G56" s="72"/>
      <c r="H56" s="72"/>
      <c r="I56" s="73"/>
      <c r="J56" s="74"/>
      <c r="K56" s="56"/>
      <c r="L56" s="56"/>
      <c r="M56" s="73"/>
      <c r="N56" s="74"/>
      <c r="O56" s="56"/>
      <c r="P56" s="56"/>
      <c r="Q56" s="56"/>
      <c r="R56" s="57"/>
      <c r="S56" s="56"/>
      <c r="T56" s="56"/>
      <c r="U56" s="56"/>
      <c r="V56" s="57"/>
      <c r="W56" s="56"/>
      <c r="X56" s="56"/>
      <c r="Y56" s="57"/>
      <c r="Z56" s="64"/>
      <c r="AA56" s="49"/>
    </row>
    <row r="57" spans="1:26" ht="12.75">
      <c r="A57" s="21" t="s">
        <v>81</v>
      </c>
      <c r="B57" t="s">
        <v>220</v>
      </c>
      <c r="C57" s="1" t="s">
        <v>82</v>
      </c>
      <c r="D57" s="21">
        <f>SUM(I57+M57+Q57+U57+Y57)</f>
        <v>0</v>
      </c>
      <c r="E57" s="21">
        <f>SUM(BLB!F57+'RSD A'!F57+'RSD B'!F57+'RSD C'!F57+'RSD D'!F57)</f>
        <v>3</v>
      </c>
      <c r="F57" s="21">
        <f>SUM(D57+D58-E57)</f>
        <v>-2</v>
      </c>
      <c r="G57" s="67">
        <f>SUM(BLB!C57)</f>
        <v>0</v>
      </c>
      <c r="H57" s="68">
        <f>SUM(BLB!D57)</f>
        <v>0</v>
      </c>
      <c r="I57" s="47">
        <f>SUM(BLB!E57)</f>
        <v>0</v>
      </c>
      <c r="J57" s="44"/>
      <c r="K57" s="53">
        <f>SUM('RSD A'!C57)</f>
        <v>0</v>
      </c>
      <c r="L57" s="42">
        <f>SUM('RSD A'!D57)</f>
        <v>0</v>
      </c>
      <c r="M57" s="47">
        <f>SUM('RSD A'!E57)</f>
        <v>0</v>
      </c>
      <c r="N57" s="44"/>
      <c r="O57" s="53">
        <f>SUM('RSD B'!C57)</f>
        <v>0</v>
      </c>
      <c r="P57" s="42">
        <f>SUM('RSD B'!D57)</f>
        <v>0</v>
      </c>
      <c r="Q57" s="47">
        <f>SUM('RSD B'!E57)</f>
        <v>0</v>
      </c>
      <c r="R57" s="28"/>
      <c r="S57" s="53">
        <f>SUM('RSD C'!C57)</f>
        <v>0</v>
      </c>
      <c r="T57" s="42">
        <f>SUM('RSD C'!D57)</f>
        <v>0</v>
      </c>
      <c r="U57" s="47">
        <f>SUM('RSD C'!E57)</f>
        <v>0</v>
      </c>
      <c r="V57" s="28"/>
      <c r="W57" s="53">
        <f>SUM('RSD D'!C57)</f>
        <v>0</v>
      </c>
      <c r="X57" s="42">
        <f>SUM('RSD D'!D57)</f>
        <v>0</v>
      </c>
      <c r="Y57" s="97">
        <f>SUM('RSD D'!E57)</f>
        <v>0</v>
      </c>
      <c r="Z57" s="64"/>
    </row>
    <row r="58" spans="1:26" ht="12.75">
      <c r="A58" s="21" t="s">
        <v>222</v>
      </c>
      <c r="B58" t="s">
        <v>221</v>
      </c>
      <c r="C58" s="1" t="s">
        <v>127</v>
      </c>
      <c r="D58" s="21">
        <f>SUM(I58+M58+Q58+U58+Y58)</f>
        <v>1</v>
      </c>
      <c r="E58" s="30" t="s">
        <v>168</v>
      </c>
      <c r="F58" s="30" t="s">
        <v>168</v>
      </c>
      <c r="G58" s="67">
        <f>SUM(BLB!C58)</f>
        <v>0</v>
      </c>
      <c r="H58" s="68">
        <f>SUM(BLB!D58)</f>
        <v>0</v>
      </c>
      <c r="I58" s="47">
        <f>SUM(BLB!E58)</f>
        <v>0</v>
      </c>
      <c r="J58" s="44"/>
      <c r="K58" s="53">
        <f>SUM('RSD A'!C58)</f>
        <v>1</v>
      </c>
      <c r="L58" s="42">
        <f>SUM('RSD A'!D58)</f>
        <v>0</v>
      </c>
      <c r="M58" s="47">
        <f>SUM('RSD A'!E58)</f>
        <v>1</v>
      </c>
      <c r="N58" s="44"/>
      <c r="O58" s="53">
        <f>SUM('RSD B'!C58)</f>
        <v>0</v>
      </c>
      <c r="P58" s="42">
        <f>SUM('RSD B'!D58)</f>
        <v>0</v>
      </c>
      <c r="Q58" s="47">
        <f>SUM('RSD B'!E58)</f>
        <v>0</v>
      </c>
      <c r="R58" s="28"/>
      <c r="S58" s="53">
        <f>SUM('RSD C'!C58)</f>
        <v>0</v>
      </c>
      <c r="T58" s="42">
        <f>SUM('RSD C'!D58)</f>
        <v>0</v>
      </c>
      <c r="U58" s="47">
        <f>SUM('RSD C'!E58)</f>
        <v>0</v>
      </c>
      <c r="V58" s="28"/>
      <c r="W58" s="53">
        <f>SUM('RSD D'!C58)</f>
        <v>0</v>
      </c>
      <c r="X58" s="42">
        <f>SUM('RSD D'!D58)</f>
        <v>0</v>
      </c>
      <c r="Y58" s="97">
        <f>SUM('RSD D'!E58)</f>
        <v>0</v>
      </c>
      <c r="Z58" s="64"/>
    </row>
    <row r="59" spans="1:26" ht="12.75">
      <c r="A59" s="21" t="s">
        <v>81</v>
      </c>
      <c r="B59" t="s">
        <v>198</v>
      </c>
      <c r="C59" s="1" t="s">
        <v>223</v>
      </c>
      <c r="D59" s="30" t="s">
        <v>168</v>
      </c>
      <c r="E59" s="30" t="s">
        <v>168</v>
      </c>
      <c r="F59" s="30" t="s">
        <v>168</v>
      </c>
      <c r="G59" s="70" t="s">
        <v>168</v>
      </c>
      <c r="H59" s="70" t="s">
        <v>168</v>
      </c>
      <c r="I59" s="30" t="s">
        <v>168</v>
      </c>
      <c r="J59" s="30" t="s">
        <v>168</v>
      </c>
      <c r="K59" s="30" t="s">
        <v>168</v>
      </c>
      <c r="L59" s="30" t="s">
        <v>168</v>
      </c>
      <c r="M59" s="30" t="s">
        <v>168</v>
      </c>
      <c r="N59" s="30" t="s">
        <v>168</v>
      </c>
      <c r="O59" s="30" t="s">
        <v>168</v>
      </c>
      <c r="P59" s="30" t="s">
        <v>168</v>
      </c>
      <c r="Q59" s="30" t="s">
        <v>168</v>
      </c>
      <c r="R59" s="30" t="s">
        <v>168</v>
      </c>
      <c r="S59" s="30" t="s">
        <v>168</v>
      </c>
      <c r="T59" s="30" t="s">
        <v>168</v>
      </c>
      <c r="U59" s="30" t="s">
        <v>168</v>
      </c>
      <c r="V59" s="30" t="s">
        <v>168</v>
      </c>
      <c r="W59" s="30" t="s">
        <v>168</v>
      </c>
      <c r="X59" s="30" t="s">
        <v>168</v>
      </c>
      <c r="Y59" s="30" t="s">
        <v>168</v>
      </c>
      <c r="Z59" s="64"/>
    </row>
    <row r="60" spans="1:26" ht="12.75">
      <c r="A60" s="21" t="s">
        <v>81</v>
      </c>
      <c r="B60" t="s">
        <v>199</v>
      </c>
      <c r="C60" s="1" t="s">
        <v>224</v>
      </c>
      <c r="D60" s="30" t="s">
        <v>168</v>
      </c>
      <c r="E60" s="30" t="s">
        <v>168</v>
      </c>
      <c r="F60" s="30" t="s">
        <v>168</v>
      </c>
      <c r="G60" s="70" t="s">
        <v>168</v>
      </c>
      <c r="H60" s="70" t="s">
        <v>168</v>
      </c>
      <c r="I60" s="30" t="s">
        <v>168</v>
      </c>
      <c r="J60" s="30" t="s">
        <v>168</v>
      </c>
      <c r="K60" s="30" t="s">
        <v>168</v>
      </c>
      <c r="L60" s="30" t="s">
        <v>168</v>
      </c>
      <c r="M60" s="30" t="s">
        <v>168</v>
      </c>
      <c r="N60" s="30" t="s">
        <v>168</v>
      </c>
      <c r="O60" s="30" t="s">
        <v>168</v>
      </c>
      <c r="P60" s="30" t="s">
        <v>168</v>
      </c>
      <c r="Q60" s="30" t="s">
        <v>168</v>
      </c>
      <c r="R60" s="30" t="s">
        <v>168</v>
      </c>
      <c r="S60" s="30" t="s">
        <v>168</v>
      </c>
      <c r="T60" s="30" t="s">
        <v>168</v>
      </c>
      <c r="U60" s="30" t="s">
        <v>168</v>
      </c>
      <c r="V60" s="30" t="s">
        <v>168</v>
      </c>
      <c r="W60" s="30" t="s">
        <v>168</v>
      </c>
      <c r="X60" s="30" t="s">
        <v>168</v>
      </c>
      <c r="Y60" s="30" t="s">
        <v>168</v>
      </c>
      <c r="Z60" s="64"/>
    </row>
    <row r="61" spans="1:26" ht="12.75">
      <c r="A61" s="21"/>
      <c r="D61" s="1"/>
      <c r="E61" s="1"/>
      <c r="G61" s="61">
        <f>SUM(G4:G60)</f>
        <v>49</v>
      </c>
      <c r="H61" s="62">
        <f>SUM(H4:H60)</f>
        <v>23</v>
      </c>
      <c r="I61" s="46">
        <f>SUM(I4:I60)</f>
        <v>72</v>
      </c>
      <c r="J61" s="43"/>
      <c r="K61" s="59">
        <f>SUM(K4:K60)</f>
        <v>106</v>
      </c>
      <c r="L61" s="60">
        <f>SUM(L4:L60)</f>
        <v>65</v>
      </c>
      <c r="M61" s="46">
        <f>SUM(M4:M60)</f>
        <v>171</v>
      </c>
      <c r="N61" s="43"/>
      <c r="O61" s="98">
        <f>SUM(O4:O60)</f>
        <v>117</v>
      </c>
      <c r="P61" s="60">
        <f>SUM(P4:P60)</f>
        <v>97</v>
      </c>
      <c r="Q61" s="46">
        <f>SUM(Q4:Q60)</f>
        <v>214</v>
      </c>
      <c r="R61" s="46">
        <f>SUM(Q4:Q60)</f>
        <v>214</v>
      </c>
      <c r="S61" s="59">
        <f>SUM(S4:S60)</f>
        <v>135</v>
      </c>
      <c r="T61" s="60">
        <f>SUM(T4:T60)</f>
        <v>96</v>
      </c>
      <c r="U61" s="47">
        <f>SUM(U4:U60)</f>
        <v>231</v>
      </c>
      <c r="V61" s="43"/>
      <c r="W61" s="59">
        <f>SUM(W4:W60)</f>
        <v>74</v>
      </c>
      <c r="X61" s="60">
        <f>SUM(X4:X60)</f>
        <v>49</v>
      </c>
      <c r="Y61" s="63">
        <f>SUM(Y4:Y60)</f>
        <v>123</v>
      </c>
      <c r="Z61" s="64"/>
    </row>
    <row r="62" spans="1:25" ht="12.75">
      <c r="A62" s="81">
        <v>39171</v>
      </c>
      <c r="B62" s="77" t="s">
        <v>171</v>
      </c>
      <c r="D62" s="1"/>
      <c r="E62" s="1"/>
      <c r="I62" s="31"/>
      <c r="J62" s="31"/>
      <c r="K62" s="31"/>
      <c r="L62" s="31"/>
      <c r="M62" s="31"/>
      <c r="N62" s="31"/>
      <c r="O62" s="31"/>
      <c r="P62" s="31"/>
      <c r="Q62" s="31"/>
      <c r="R62" s="58"/>
      <c r="S62" s="31"/>
      <c r="T62" s="31"/>
      <c r="U62" s="31"/>
      <c r="V62" s="31"/>
      <c r="W62" s="31"/>
      <c r="X62" s="31"/>
      <c r="Y62" s="31"/>
    </row>
    <row r="63" spans="1:25" ht="12.75">
      <c r="A63" s="101">
        <v>39311</v>
      </c>
      <c r="B63" s="78" t="s">
        <v>525</v>
      </c>
      <c r="C63" s="4"/>
      <c r="D63" s="4">
        <f>SUM(D4:D59)</f>
        <v>811</v>
      </c>
      <c r="E63" s="4">
        <f>SUM(E4:E59)</f>
        <v>846</v>
      </c>
      <c r="F63" s="4">
        <f>SUM(F4:F59)</f>
        <v>-35</v>
      </c>
      <c r="G63" s="4"/>
      <c r="H63" s="4"/>
      <c r="I63" s="31"/>
      <c r="J63" s="31"/>
      <c r="K63" s="31"/>
      <c r="L63" s="31"/>
      <c r="M63" s="31"/>
      <c r="N63" s="31"/>
      <c r="O63" s="31"/>
      <c r="P63" s="31"/>
      <c r="Q63" s="31"/>
      <c r="R63" s="58"/>
      <c r="S63" s="31"/>
      <c r="T63" s="31"/>
      <c r="U63" s="31"/>
      <c r="V63" s="31"/>
      <c r="W63" s="31"/>
      <c r="X63" s="31"/>
      <c r="Y63" s="31"/>
    </row>
    <row r="64" spans="1:8" ht="12.75">
      <c r="A64" s="100">
        <v>39321</v>
      </c>
      <c r="B64" s="79" t="s">
        <v>255</v>
      </c>
      <c r="F64" s="21" t="s">
        <v>131</v>
      </c>
      <c r="G64" s="21"/>
      <c r="H64" s="21"/>
    </row>
    <row r="65" spans="6:8" ht="12.75">
      <c r="F65" s="21"/>
      <c r="G65" s="21"/>
      <c r="H65" s="21"/>
    </row>
    <row r="66" spans="6:8" ht="12.75">
      <c r="F66" s="21"/>
      <c r="G66" s="21"/>
      <c r="H66" s="21"/>
    </row>
    <row r="67" spans="6:8" ht="12.75">
      <c r="F67" s="21"/>
      <c r="G67" s="21"/>
      <c r="H67" s="21"/>
    </row>
    <row r="69" spans="2:6" ht="12.75">
      <c r="B69" s="5"/>
      <c r="C69" s="5" t="s">
        <v>60</v>
      </c>
      <c r="D69" s="84" t="s">
        <v>231</v>
      </c>
      <c r="E69" s="54" t="s">
        <v>232</v>
      </c>
      <c r="F69" s="82" t="s">
        <v>125</v>
      </c>
    </row>
    <row r="70" spans="2:6" ht="12.75">
      <c r="B70" s="11"/>
      <c r="C70" s="11" t="s">
        <v>175</v>
      </c>
      <c r="D70" s="52">
        <f>SUM(G7+K7+O7+S7+W7+G10+K10+O10+S10+W10+G13+K13+O13+S13+W13+G14+K14+O14+S14+W14+G15+K15+O15+S15+W15+G16+K16+O16+S16+W16+G17+K17+O17+S17+W17+G18+K18+O18+S18+W18+G20+K20+O20+S20+W20+G21+K21+O21+S21+W21+G44+K44+O44+S44+W44+G47+K47+O47+S47+W47+G54+K54+O54+S54+W54+G55+K55+O55+S55+W55)</f>
        <v>185</v>
      </c>
      <c r="E70" s="55">
        <f>SUM(H7+L7+P7+T7+X7+H10+L10+P10+T10+X10+H13+L13+P13+T13+X13+H14+L14+P14+T14+X14+H15+L15+P15+T15+X15+H16+L16+P16+T16+X16+H17+L17+P17+T17+X17+H18+L18+P18+T18+X18+H20+L20+P20+T20+X20+H21+L21+P21+T21+X21+H44+L44+P44+T44+X44+H47+L47+P47+T47+X47+H54+L54+P54+T54+X54+H55+L55+P55+T55+X55)</f>
        <v>102</v>
      </c>
      <c r="F70" s="83">
        <f>SUM(D70:E70)</f>
        <v>287</v>
      </c>
    </row>
    <row r="71" spans="2:6" ht="12.75">
      <c r="B71" s="11"/>
      <c r="C71" s="11" t="s">
        <v>176</v>
      </c>
      <c r="D71" s="52">
        <f>SUM(G4+K4+O4+S4+W4+G5+K5+O5+S5+W5+G23+K23+O23+S23+W23+G26+K26+O26+S26+W26)</f>
        <v>53</v>
      </c>
      <c r="E71" s="55">
        <f>SUM(H4+L4+P4+T4+X4+H5+L5+P5+T5+X5+H23+L23+P23+T23+X23+H26+L26+P26+T26+X26)</f>
        <v>21</v>
      </c>
      <c r="F71" s="83">
        <f>SUM(D71:E71)</f>
        <v>74</v>
      </c>
    </row>
    <row r="72" spans="2:6" ht="12.75">
      <c r="B72" s="11"/>
      <c r="C72" s="11" t="s">
        <v>177</v>
      </c>
      <c r="D72" s="52">
        <f>SUM(G6+K6+O6+S6+W6+G8+K8+O8+S8+W8+G9+K9+O9+S9+W9+G11+K11+O11+S11+W11+G19+K19+O19+S19+W19+G28+K28+O28+S28+W28+G29+K29+O29+S29+W29+G30+K30+O30+S30+W30+G31+K31+O31+S31+W31+G32+K32+O32+S32+W32+G33+K33+O33+S33+W33+G38+K38+O38+S38+W38+G39+K39+O39+S39+W39+G40+K40+O40+S40+W40+G41+K41+O41+S41+W41+G42+K42+O42+S42+W42+G43+K43+O43+S43+W43+G45+K45+O45+S45+W45+G48+K48+O48+S48+W48+G49+K49+O49+S49+W49+G50+K50+O50+S50+W50+G51+K51+O51+S51+W51+G52+K52+O52+S52+W52+G53+K53+O53+S53+W53+G57+K57+O57+S57+W57+G58+K58+O58+S58+W58)</f>
        <v>243</v>
      </c>
      <c r="E72" s="55">
        <f>SUM(H6+L6+P6+T6+X6+H8+L8+P8+T8+X8+H9+L9+P9+T9+X9+H11+L11+P11+T11+X11+H19+L19+P19+T19+X19+H28+L28+P28+T28+X28+H29+L29+P29+T29+X29+H30+L30+P30+T30+X30+H31+L31+P31+T31+X31+H32+L32+P32+T32+X32+H33+L33+P33+T33+X33+H38+L38+P38+T38+X38+H39+L39+P39+T39+X39+H40+L40+P40+T40+X40+H41+L41+P41+T41+X41+H42+L42+P42+T42+X42+H43+L43+P43+T43+X43+H45+L45+P45+T45+X45+H48+L48+P48+T48+X48+H49+L49+P49+T49+X49+H50+L50+P50+T50+X50+H51+L51+P51+T51+X51+H52+L52+P52+T52+X52+H53+L53+P53+T53+X53+H57+L57+P57+T57+X57+H58+L58+P58+T58+X58)</f>
        <v>207</v>
      </c>
      <c r="F72" s="83">
        <f>SUM(D72:E72)</f>
        <v>450</v>
      </c>
    </row>
    <row r="73" spans="2:8" ht="12.75">
      <c r="B73" s="11"/>
      <c r="C73" s="11" t="s">
        <v>178</v>
      </c>
      <c r="D73" s="51">
        <f>SUM(D70:D72)</f>
        <v>481</v>
      </c>
      <c r="E73" s="54">
        <f>SUM(E70:E72)</f>
        <v>330</v>
      </c>
      <c r="F73" s="50">
        <f>SUM(F70:F72)</f>
        <v>811</v>
      </c>
      <c r="H73" s="4"/>
    </row>
  </sheetData>
  <printOptions gridLines="1" horizontalCentered="1" verticalCentered="1"/>
  <pageMargins left="0.38" right="0.23" top="0.76" bottom="0.3937007874015748" header="0.5118110236220472" footer="0"/>
  <pageSetup fitToHeight="1" fitToWidth="1" horizontalDpi="600" verticalDpi="600" orientation="portrait" paperSize="9" scale="63" r:id="rId2"/>
  <headerFooter alignWithMargins="0">
    <oddHeader xml:space="preserve">&amp;C&amp;"Arial,Fett Kursiv"&amp;12&amp;EAnzahl der Hilfen BLB  und der RSD's im März 2007 </oddHeader>
    <oddFooter>&amp;R&amp;8&amp;UDiese Aufstellung finden Sie auch unter :&amp;U 
JugTransfer / Jug4000 /  Haushalt / HzE Statistik / HzE Statistik 2007 / HzE Statistik 0307 / Tabelle Gesamtübersicht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2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0" bestFit="1" customWidth="1"/>
    <col min="3" max="3" width="57.421875" style="0" customWidth="1"/>
    <col min="4" max="4" width="31.7109375" style="0" customWidth="1"/>
    <col min="5" max="5" width="14.00390625" style="0" customWidth="1"/>
    <col min="6" max="6" width="22.00390625" style="0" customWidth="1"/>
    <col min="7" max="7" width="19.140625" style="0" customWidth="1"/>
  </cols>
  <sheetData>
    <row r="1" spans="1:6" ht="12.75">
      <c r="A1" s="4" t="s">
        <v>114</v>
      </c>
      <c r="B1" s="4" t="s">
        <v>113</v>
      </c>
      <c r="C1" s="4" t="s">
        <v>0</v>
      </c>
      <c r="D1" s="4" t="s">
        <v>111</v>
      </c>
      <c r="E1" s="4" t="s">
        <v>112</v>
      </c>
      <c r="F1" s="3" t="s">
        <v>128</v>
      </c>
    </row>
    <row r="2" spans="1:5" ht="12.75">
      <c r="A2" s="4" t="s">
        <v>115</v>
      </c>
      <c r="B2" s="4" t="s">
        <v>0</v>
      </c>
      <c r="C2" s="4"/>
      <c r="D2" s="4"/>
      <c r="E2" s="4"/>
    </row>
    <row r="3" ht="3" customHeight="1"/>
    <row r="4" spans="1:6" ht="12.75">
      <c r="A4" s="1" t="s">
        <v>7</v>
      </c>
      <c r="B4" s="1">
        <v>1</v>
      </c>
      <c r="C4" t="s">
        <v>257</v>
      </c>
      <c r="F4" t="s">
        <v>327</v>
      </c>
    </row>
    <row r="5" spans="1:6" ht="12.75">
      <c r="A5" s="1" t="s">
        <v>7</v>
      </c>
      <c r="B5" s="1">
        <v>1</v>
      </c>
      <c r="C5" t="s">
        <v>257</v>
      </c>
      <c r="D5" t="s">
        <v>328</v>
      </c>
      <c r="F5" t="s">
        <v>327</v>
      </c>
    </row>
    <row r="6" spans="1:6" ht="12.75">
      <c r="A6" s="1" t="s">
        <v>7</v>
      </c>
      <c r="B6" s="1">
        <v>1</v>
      </c>
      <c r="C6" t="s">
        <v>257</v>
      </c>
      <c r="D6" t="s">
        <v>329</v>
      </c>
      <c r="F6" t="s">
        <v>327</v>
      </c>
    </row>
    <row r="7" spans="1:6" ht="12.75">
      <c r="A7" s="1" t="s">
        <v>7</v>
      </c>
      <c r="B7" s="1">
        <v>1</v>
      </c>
      <c r="C7" t="s">
        <v>257</v>
      </c>
      <c r="D7" t="s">
        <v>330</v>
      </c>
      <c r="E7" t="s">
        <v>266</v>
      </c>
      <c r="F7" t="s">
        <v>327</v>
      </c>
    </row>
    <row r="8" spans="1:6" ht="12.75">
      <c r="A8" s="1" t="s">
        <v>8</v>
      </c>
      <c r="B8" s="1">
        <v>1</v>
      </c>
      <c r="C8" t="s">
        <v>9</v>
      </c>
      <c r="D8" t="s">
        <v>261</v>
      </c>
      <c r="F8" t="s">
        <v>327</v>
      </c>
    </row>
    <row r="9" spans="1:6" ht="12.75">
      <c r="A9" s="1" t="s">
        <v>10</v>
      </c>
      <c r="B9" s="1">
        <v>1</v>
      </c>
      <c r="C9" t="s">
        <v>331</v>
      </c>
      <c r="D9" t="s">
        <v>332</v>
      </c>
      <c r="E9" t="s">
        <v>265</v>
      </c>
      <c r="F9" t="s">
        <v>327</v>
      </c>
    </row>
    <row r="10" spans="1:6" ht="12.75">
      <c r="A10" s="1" t="s">
        <v>10</v>
      </c>
      <c r="B10" s="1">
        <v>1</v>
      </c>
      <c r="C10" t="s">
        <v>333</v>
      </c>
      <c r="D10" t="s">
        <v>334</v>
      </c>
      <c r="E10" t="s">
        <v>265</v>
      </c>
      <c r="F10" t="s">
        <v>327</v>
      </c>
    </row>
    <row r="11" spans="1:6" ht="12.75">
      <c r="A11" s="1" t="s">
        <v>10</v>
      </c>
      <c r="B11" s="1">
        <v>1</v>
      </c>
      <c r="C11" t="s">
        <v>331</v>
      </c>
      <c r="D11" t="s">
        <v>335</v>
      </c>
      <c r="E11" t="s">
        <v>266</v>
      </c>
      <c r="F11" t="s">
        <v>327</v>
      </c>
    </row>
    <row r="12" spans="1:6" ht="12.75">
      <c r="A12" s="1" t="s">
        <v>11</v>
      </c>
      <c r="B12" s="1">
        <v>1</v>
      </c>
      <c r="C12" t="s">
        <v>12</v>
      </c>
      <c r="D12" t="s">
        <v>336</v>
      </c>
      <c r="F12" t="s">
        <v>327</v>
      </c>
    </row>
    <row r="13" spans="1:6" ht="12.75">
      <c r="A13" s="1" t="s">
        <v>11</v>
      </c>
      <c r="B13" s="1">
        <v>1</v>
      </c>
      <c r="C13" t="s">
        <v>12</v>
      </c>
      <c r="D13" t="s">
        <v>337</v>
      </c>
      <c r="F13" t="s">
        <v>327</v>
      </c>
    </row>
    <row r="14" spans="1:6" ht="12.75">
      <c r="A14" s="1" t="s">
        <v>11</v>
      </c>
      <c r="B14" s="1">
        <v>1</v>
      </c>
      <c r="C14" t="s">
        <v>12</v>
      </c>
      <c r="D14" t="s">
        <v>338</v>
      </c>
      <c r="F14" t="s">
        <v>327</v>
      </c>
    </row>
    <row r="15" spans="1:6" ht="12.75">
      <c r="A15" s="1" t="s">
        <v>11</v>
      </c>
      <c r="B15" s="1">
        <v>1</v>
      </c>
      <c r="C15" t="s">
        <v>12</v>
      </c>
      <c r="D15" t="s">
        <v>306</v>
      </c>
      <c r="F15" t="s">
        <v>327</v>
      </c>
    </row>
    <row r="16" spans="1:6" ht="12.75">
      <c r="A16" s="1" t="s">
        <v>11</v>
      </c>
      <c r="B16" s="1">
        <v>4</v>
      </c>
      <c r="C16" t="s">
        <v>12</v>
      </c>
      <c r="D16" t="s">
        <v>303</v>
      </c>
      <c r="F16" t="s">
        <v>327</v>
      </c>
    </row>
    <row r="17" spans="1:6" ht="12.75">
      <c r="A17" s="1" t="s">
        <v>11</v>
      </c>
      <c r="B17" s="1">
        <v>1</v>
      </c>
      <c r="C17" t="s">
        <v>12</v>
      </c>
      <c r="D17" t="s">
        <v>261</v>
      </c>
      <c r="F17" t="s">
        <v>327</v>
      </c>
    </row>
    <row r="18" spans="1:6" ht="12.75">
      <c r="A18" s="1" t="s">
        <v>11</v>
      </c>
      <c r="B18" s="1">
        <v>1</v>
      </c>
      <c r="C18" t="s">
        <v>12</v>
      </c>
      <c r="D18" t="s">
        <v>339</v>
      </c>
      <c r="F18" t="s">
        <v>327</v>
      </c>
    </row>
    <row r="19" spans="1:6" ht="12.75">
      <c r="A19" s="1" t="s">
        <v>11</v>
      </c>
      <c r="B19" s="1">
        <v>1</v>
      </c>
      <c r="C19" t="s">
        <v>12</v>
      </c>
      <c r="D19" t="s">
        <v>340</v>
      </c>
      <c r="F19" t="s">
        <v>327</v>
      </c>
    </row>
    <row r="20" spans="1:6" ht="12.75">
      <c r="A20" s="1" t="s">
        <v>11</v>
      </c>
      <c r="B20" s="1">
        <v>1</v>
      </c>
      <c r="C20" t="s">
        <v>12</v>
      </c>
      <c r="D20" t="s">
        <v>341</v>
      </c>
      <c r="F20" t="s">
        <v>327</v>
      </c>
    </row>
    <row r="21" spans="1:6" ht="12.75">
      <c r="A21" s="1" t="s">
        <v>11</v>
      </c>
      <c r="B21" s="1">
        <v>1</v>
      </c>
      <c r="C21" t="s">
        <v>12</v>
      </c>
      <c r="D21" t="s">
        <v>342</v>
      </c>
      <c r="E21" t="s">
        <v>265</v>
      </c>
      <c r="F21" t="s">
        <v>327</v>
      </c>
    </row>
    <row r="22" spans="1:6" ht="12.75">
      <c r="A22" s="1" t="s">
        <v>11</v>
      </c>
      <c r="B22" s="1">
        <v>1</v>
      </c>
      <c r="C22" t="s">
        <v>12</v>
      </c>
      <c r="D22" t="s">
        <v>343</v>
      </c>
      <c r="E22" t="s">
        <v>265</v>
      </c>
      <c r="F22" t="s">
        <v>327</v>
      </c>
    </row>
    <row r="23" spans="1:6" ht="12.75">
      <c r="A23" s="1" t="s">
        <v>11</v>
      </c>
      <c r="B23" s="1">
        <v>1</v>
      </c>
      <c r="C23" t="s">
        <v>12</v>
      </c>
      <c r="D23" t="s">
        <v>344</v>
      </c>
      <c r="E23" t="s">
        <v>266</v>
      </c>
      <c r="F23" t="s">
        <v>327</v>
      </c>
    </row>
    <row r="24" spans="1:6" ht="12.75">
      <c r="A24" s="1" t="s">
        <v>11</v>
      </c>
      <c r="B24" s="1">
        <v>1</v>
      </c>
      <c r="C24" t="s">
        <v>12</v>
      </c>
      <c r="D24" t="s">
        <v>342</v>
      </c>
      <c r="E24" t="s">
        <v>266</v>
      </c>
      <c r="F24" t="s">
        <v>327</v>
      </c>
    </row>
    <row r="25" spans="1:6" ht="12.75">
      <c r="A25" s="1" t="s">
        <v>11</v>
      </c>
      <c r="B25" s="1">
        <v>1</v>
      </c>
      <c r="C25" t="s">
        <v>12</v>
      </c>
      <c r="D25" t="s">
        <v>261</v>
      </c>
      <c r="E25" t="s">
        <v>266</v>
      </c>
      <c r="F25" t="s">
        <v>327</v>
      </c>
    </row>
    <row r="26" spans="1:6" ht="12.75">
      <c r="A26" s="1" t="s">
        <v>11</v>
      </c>
      <c r="B26" s="1">
        <v>1</v>
      </c>
      <c r="C26" t="s">
        <v>12</v>
      </c>
      <c r="D26" t="s">
        <v>345</v>
      </c>
      <c r="E26" t="s">
        <v>266</v>
      </c>
      <c r="F26" t="s">
        <v>327</v>
      </c>
    </row>
    <row r="27" spans="1:6" ht="12.75">
      <c r="A27" s="1" t="s">
        <v>184</v>
      </c>
      <c r="B27" s="1">
        <v>1</v>
      </c>
      <c r="C27" t="s">
        <v>346</v>
      </c>
      <c r="D27" t="s">
        <v>347</v>
      </c>
      <c r="F27" t="s">
        <v>327</v>
      </c>
    </row>
    <row r="28" spans="1:6" ht="12.75">
      <c r="A28" s="1" t="s">
        <v>15</v>
      </c>
      <c r="B28" s="1">
        <v>1</v>
      </c>
      <c r="C28" t="s">
        <v>16</v>
      </c>
      <c r="D28" t="s">
        <v>348</v>
      </c>
      <c r="F28" t="s">
        <v>327</v>
      </c>
    </row>
    <row r="29" spans="1:6" ht="12.75">
      <c r="A29" s="1" t="s">
        <v>15</v>
      </c>
      <c r="B29" s="1">
        <v>1</v>
      </c>
      <c r="C29" t="s">
        <v>16</v>
      </c>
      <c r="D29" t="s">
        <v>263</v>
      </c>
      <c r="F29" t="s">
        <v>327</v>
      </c>
    </row>
    <row r="30" spans="1:6" ht="12.75">
      <c r="A30" s="1" t="s">
        <v>17</v>
      </c>
      <c r="B30" s="1">
        <v>4</v>
      </c>
      <c r="C30" t="s">
        <v>18</v>
      </c>
      <c r="D30" t="s">
        <v>262</v>
      </c>
      <c r="F30" t="s">
        <v>327</v>
      </c>
    </row>
    <row r="31" spans="1:6" ht="12.75">
      <c r="A31" s="1" t="s">
        <v>17</v>
      </c>
      <c r="B31" s="1">
        <v>2</v>
      </c>
      <c r="C31" t="s">
        <v>18</v>
      </c>
      <c r="D31" t="s">
        <v>307</v>
      </c>
      <c r="F31" t="s">
        <v>327</v>
      </c>
    </row>
    <row r="32" spans="1:6" ht="12.75">
      <c r="A32" s="1" t="s">
        <v>17</v>
      </c>
      <c r="B32" s="1">
        <v>1</v>
      </c>
      <c r="C32" t="s">
        <v>18</v>
      </c>
      <c r="D32" t="s">
        <v>263</v>
      </c>
      <c r="F32" t="s">
        <v>327</v>
      </c>
    </row>
    <row r="33" spans="1:6" ht="12.75">
      <c r="A33" s="1" t="s">
        <v>17</v>
      </c>
      <c r="B33" s="1">
        <v>1</v>
      </c>
      <c r="C33" t="s">
        <v>18</v>
      </c>
      <c r="D33" t="s">
        <v>307</v>
      </c>
      <c r="E33" t="s">
        <v>265</v>
      </c>
      <c r="F33" t="s">
        <v>327</v>
      </c>
    </row>
    <row r="34" spans="1:6" ht="12.75">
      <c r="A34" s="1" t="s">
        <v>17</v>
      </c>
      <c r="B34" s="1">
        <v>1</v>
      </c>
      <c r="C34" t="s">
        <v>18</v>
      </c>
      <c r="D34" t="s">
        <v>263</v>
      </c>
      <c r="E34" t="s">
        <v>266</v>
      </c>
      <c r="F34" t="s">
        <v>327</v>
      </c>
    </row>
    <row r="35" spans="1:6" ht="12.75">
      <c r="A35" s="1" t="s">
        <v>19</v>
      </c>
      <c r="B35" s="1">
        <v>2</v>
      </c>
      <c r="C35" t="s">
        <v>20</v>
      </c>
      <c r="D35" t="s">
        <v>349</v>
      </c>
      <c r="E35" t="s">
        <v>265</v>
      </c>
      <c r="F35" t="s">
        <v>327</v>
      </c>
    </row>
    <row r="36" spans="1:6" ht="12.75">
      <c r="A36" s="1" t="s">
        <v>19</v>
      </c>
      <c r="B36" s="1">
        <v>2</v>
      </c>
      <c r="C36" t="s">
        <v>20</v>
      </c>
      <c r="D36" t="s">
        <v>267</v>
      </c>
      <c r="E36" t="s">
        <v>265</v>
      </c>
      <c r="F36" t="s">
        <v>327</v>
      </c>
    </row>
    <row r="37" spans="1:6" ht="12.75">
      <c r="A37" s="1" t="s">
        <v>19</v>
      </c>
      <c r="B37" s="1">
        <v>1</v>
      </c>
      <c r="C37" t="s">
        <v>20</v>
      </c>
      <c r="D37" t="s">
        <v>350</v>
      </c>
      <c r="E37" t="s">
        <v>266</v>
      </c>
      <c r="F37" t="s">
        <v>327</v>
      </c>
    </row>
    <row r="38" spans="1:6" ht="12.75">
      <c r="A38" s="1" t="s">
        <v>21</v>
      </c>
      <c r="B38" s="1">
        <v>1</v>
      </c>
      <c r="C38" t="s">
        <v>270</v>
      </c>
      <c r="D38" t="s">
        <v>272</v>
      </c>
      <c r="E38" t="s">
        <v>274</v>
      </c>
      <c r="F38" t="s">
        <v>327</v>
      </c>
    </row>
    <row r="39" spans="1:6" ht="12.75">
      <c r="A39" s="1" t="s">
        <v>21</v>
      </c>
      <c r="B39" s="1">
        <v>1</v>
      </c>
      <c r="C39" t="s">
        <v>271</v>
      </c>
      <c r="D39" t="s">
        <v>272</v>
      </c>
      <c r="E39" t="s">
        <v>265</v>
      </c>
      <c r="F39" t="s">
        <v>327</v>
      </c>
    </row>
    <row r="40" spans="1:6" ht="12.75">
      <c r="A40" s="1" t="s">
        <v>21</v>
      </c>
      <c r="B40" s="1">
        <v>1</v>
      </c>
      <c r="C40" t="s">
        <v>351</v>
      </c>
      <c r="D40" t="s">
        <v>272</v>
      </c>
      <c r="E40" t="s">
        <v>266</v>
      </c>
      <c r="F40" t="s">
        <v>327</v>
      </c>
    </row>
    <row r="41" spans="1:6" ht="12.75">
      <c r="A41" s="1" t="s">
        <v>21</v>
      </c>
      <c r="B41" s="1">
        <v>4</v>
      </c>
      <c r="C41" t="s">
        <v>271</v>
      </c>
      <c r="D41" t="s">
        <v>272</v>
      </c>
      <c r="E41" t="s">
        <v>266</v>
      </c>
      <c r="F41" t="s">
        <v>327</v>
      </c>
    </row>
    <row r="42" spans="1:6" ht="12.75">
      <c r="A42" s="1" t="s">
        <v>21</v>
      </c>
      <c r="B42" s="1">
        <v>4</v>
      </c>
      <c r="C42" t="s">
        <v>271</v>
      </c>
      <c r="D42" t="s">
        <v>272</v>
      </c>
      <c r="E42" t="s">
        <v>266</v>
      </c>
      <c r="F42" t="s">
        <v>327</v>
      </c>
    </row>
    <row r="43" spans="1:6" ht="12.75">
      <c r="A43" s="1" t="s">
        <v>21</v>
      </c>
      <c r="B43" s="1">
        <v>3</v>
      </c>
      <c r="C43" t="s">
        <v>270</v>
      </c>
      <c r="D43" t="s">
        <v>272</v>
      </c>
      <c r="E43" t="s">
        <v>266</v>
      </c>
      <c r="F43" t="s">
        <v>327</v>
      </c>
    </row>
    <row r="44" spans="1:6" ht="12.75">
      <c r="A44" s="1" t="s">
        <v>22</v>
      </c>
      <c r="B44" s="1">
        <v>1</v>
      </c>
      <c r="C44" t="s">
        <v>23</v>
      </c>
      <c r="D44" t="s">
        <v>352</v>
      </c>
      <c r="E44" t="s">
        <v>274</v>
      </c>
      <c r="F44" t="s">
        <v>327</v>
      </c>
    </row>
    <row r="45" spans="1:6" ht="12.75">
      <c r="A45" s="1" t="s">
        <v>22</v>
      </c>
      <c r="B45" s="1">
        <v>1</v>
      </c>
      <c r="C45" t="s">
        <v>26</v>
      </c>
      <c r="D45" t="s">
        <v>353</v>
      </c>
      <c r="E45" t="s">
        <v>274</v>
      </c>
      <c r="F45" t="s">
        <v>327</v>
      </c>
    </row>
    <row r="46" spans="1:6" ht="12.75">
      <c r="A46" s="1" t="s">
        <v>22</v>
      </c>
      <c r="B46" s="1">
        <v>1</v>
      </c>
      <c r="C46" t="s">
        <v>26</v>
      </c>
      <c r="D46" t="s">
        <v>354</v>
      </c>
      <c r="E46" t="s">
        <v>274</v>
      </c>
      <c r="F46" t="s">
        <v>327</v>
      </c>
    </row>
    <row r="47" spans="1:6" ht="12.75">
      <c r="A47" s="1" t="s">
        <v>22</v>
      </c>
      <c r="B47" s="1">
        <v>1</v>
      </c>
      <c r="C47" t="s">
        <v>26</v>
      </c>
      <c r="D47" t="s">
        <v>355</v>
      </c>
      <c r="E47" t="s">
        <v>274</v>
      </c>
      <c r="F47" t="s">
        <v>327</v>
      </c>
    </row>
    <row r="48" spans="1:6" ht="12.75">
      <c r="A48" s="1" t="s">
        <v>22</v>
      </c>
      <c r="B48" s="1">
        <v>1</v>
      </c>
      <c r="C48" t="s">
        <v>26</v>
      </c>
      <c r="D48" t="s">
        <v>280</v>
      </c>
      <c r="E48" t="s">
        <v>281</v>
      </c>
      <c r="F48" t="s">
        <v>327</v>
      </c>
    </row>
    <row r="49" spans="1:6" ht="12.75">
      <c r="A49" s="1" t="s">
        <v>22</v>
      </c>
      <c r="B49" s="1">
        <v>1</v>
      </c>
      <c r="C49" t="s">
        <v>23</v>
      </c>
      <c r="D49" t="s">
        <v>356</v>
      </c>
      <c r="E49" t="s">
        <v>265</v>
      </c>
      <c r="F49" t="s">
        <v>327</v>
      </c>
    </row>
    <row r="50" spans="1:6" ht="12.75">
      <c r="A50" s="1" t="s">
        <v>22</v>
      </c>
      <c r="B50" s="1">
        <v>1</v>
      </c>
      <c r="C50" t="s">
        <v>23</v>
      </c>
      <c r="D50" t="s">
        <v>357</v>
      </c>
      <c r="E50" t="s">
        <v>265</v>
      </c>
      <c r="F50" t="s">
        <v>327</v>
      </c>
    </row>
    <row r="51" spans="1:6" ht="12.75">
      <c r="A51" s="1" t="s">
        <v>22</v>
      </c>
      <c r="B51" s="1">
        <v>1</v>
      </c>
      <c r="C51" t="s">
        <v>23</v>
      </c>
      <c r="D51" t="s">
        <v>358</v>
      </c>
      <c r="E51" t="s">
        <v>265</v>
      </c>
      <c r="F51" t="s">
        <v>327</v>
      </c>
    </row>
    <row r="52" spans="1:6" ht="12.75">
      <c r="A52" s="1" t="s">
        <v>22</v>
      </c>
      <c r="B52" s="1">
        <v>1</v>
      </c>
      <c r="C52" t="s">
        <v>23</v>
      </c>
      <c r="D52" t="s">
        <v>283</v>
      </c>
      <c r="E52" t="s">
        <v>265</v>
      </c>
      <c r="F52" t="s">
        <v>327</v>
      </c>
    </row>
    <row r="53" spans="1:6" ht="12.75">
      <c r="A53" s="1" t="s">
        <v>22</v>
      </c>
      <c r="B53" s="1">
        <v>1</v>
      </c>
      <c r="C53" t="s">
        <v>23</v>
      </c>
      <c r="D53" t="s">
        <v>359</v>
      </c>
      <c r="E53" t="s">
        <v>265</v>
      </c>
      <c r="F53" t="s">
        <v>327</v>
      </c>
    </row>
    <row r="54" spans="1:6" ht="12.75">
      <c r="A54" s="1" t="s">
        <v>22</v>
      </c>
      <c r="B54" s="1">
        <v>2</v>
      </c>
      <c r="C54" t="s">
        <v>25</v>
      </c>
      <c r="D54" t="s">
        <v>283</v>
      </c>
      <c r="E54" t="s">
        <v>265</v>
      </c>
      <c r="F54" t="s">
        <v>327</v>
      </c>
    </row>
    <row r="55" spans="1:6" ht="12.75">
      <c r="A55" s="1" t="s">
        <v>22</v>
      </c>
      <c r="B55" s="1">
        <v>2</v>
      </c>
      <c r="C55" t="s">
        <v>26</v>
      </c>
      <c r="D55" t="s">
        <v>360</v>
      </c>
      <c r="E55" t="s">
        <v>265</v>
      </c>
      <c r="F55" t="s">
        <v>327</v>
      </c>
    </row>
    <row r="56" spans="1:6" ht="12.75">
      <c r="A56" s="1" t="s">
        <v>22</v>
      </c>
      <c r="B56" s="1">
        <v>1</v>
      </c>
      <c r="C56" t="s">
        <v>26</v>
      </c>
      <c r="D56" t="s">
        <v>361</v>
      </c>
      <c r="E56" t="s">
        <v>265</v>
      </c>
      <c r="F56" t="s">
        <v>327</v>
      </c>
    </row>
    <row r="57" spans="1:6" ht="12.75">
      <c r="A57" s="1" t="s">
        <v>22</v>
      </c>
      <c r="B57" s="1">
        <v>2</v>
      </c>
      <c r="C57" t="s">
        <v>26</v>
      </c>
      <c r="D57" t="s">
        <v>362</v>
      </c>
      <c r="E57" t="s">
        <v>265</v>
      </c>
      <c r="F57" t="s">
        <v>327</v>
      </c>
    </row>
    <row r="58" spans="1:6" ht="12.75">
      <c r="A58" s="1" t="s">
        <v>22</v>
      </c>
      <c r="B58" s="1">
        <v>1</v>
      </c>
      <c r="C58" t="s">
        <v>26</v>
      </c>
      <c r="D58" t="s">
        <v>363</v>
      </c>
      <c r="E58" t="s">
        <v>265</v>
      </c>
      <c r="F58" t="s">
        <v>327</v>
      </c>
    </row>
    <row r="59" spans="1:6" ht="12.75">
      <c r="A59" s="1" t="s">
        <v>22</v>
      </c>
      <c r="B59" s="1">
        <v>1</v>
      </c>
      <c r="C59" t="s">
        <v>26</v>
      </c>
      <c r="D59" t="s">
        <v>364</v>
      </c>
      <c r="E59" t="s">
        <v>265</v>
      </c>
      <c r="F59" t="s">
        <v>327</v>
      </c>
    </row>
    <row r="60" spans="1:6" ht="12.75">
      <c r="A60" s="1" t="s">
        <v>22</v>
      </c>
      <c r="B60" s="1">
        <v>1</v>
      </c>
      <c r="C60" t="s">
        <v>26</v>
      </c>
      <c r="D60" t="s">
        <v>358</v>
      </c>
      <c r="E60" t="s">
        <v>265</v>
      </c>
      <c r="F60" t="s">
        <v>327</v>
      </c>
    </row>
    <row r="61" spans="1:6" ht="12.75">
      <c r="A61" s="1" t="s">
        <v>22</v>
      </c>
      <c r="B61" s="1">
        <v>1</v>
      </c>
      <c r="C61" t="s">
        <v>26</v>
      </c>
      <c r="D61" t="s">
        <v>365</v>
      </c>
      <c r="E61" t="s">
        <v>265</v>
      </c>
      <c r="F61" t="s">
        <v>327</v>
      </c>
    </row>
    <row r="62" spans="1:6" ht="12.75">
      <c r="A62" s="1" t="s">
        <v>22</v>
      </c>
      <c r="B62" s="1">
        <v>1</v>
      </c>
      <c r="C62" t="s">
        <v>26</v>
      </c>
      <c r="D62" t="s">
        <v>366</v>
      </c>
      <c r="E62" t="s">
        <v>265</v>
      </c>
      <c r="F62" t="s">
        <v>327</v>
      </c>
    </row>
    <row r="63" spans="1:6" ht="12.75">
      <c r="A63" s="1" t="s">
        <v>22</v>
      </c>
      <c r="B63" s="1">
        <v>1</v>
      </c>
      <c r="C63" t="s">
        <v>26</v>
      </c>
      <c r="D63" t="s">
        <v>283</v>
      </c>
      <c r="E63" t="s">
        <v>265</v>
      </c>
      <c r="F63" t="s">
        <v>327</v>
      </c>
    </row>
    <row r="64" spans="1:6" ht="12.75">
      <c r="A64" s="1" t="s">
        <v>22</v>
      </c>
      <c r="B64" s="1">
        <v>1</v>
      </c>
      <c r="C64" t="s">
        <v>27</v>
      </c>
      <c r="D64" t="s">
        <v>286</v>
      </c>
      <c r="E64" t="s">
        <v>265</v>
      </c>
      <c r="F64" t="s">
        <v>327</v>
      </c>
    </row>
    <row r="65" spans="1:6" ht="12.75">
      <c r="A65" s="1" t="s">
        <v>22</v>
      </c>
      <c r="B65" s="1">
        <v>1</v>
      </c>
      <c r="C65" t="s">
        <v>27</v>
      </c>
      <c r="D65" t="s">
        <v>367</v>
      </c>
      <c r="E65" t="s">
        <v>265</v>
      </c>
      <c r="F65" t="s">
        <v>327</v>
      </c>
    </row>
    <row r="66" spans="1:6" ht="12.75">
      <c r="A66" s="1" t="s">
        <v>22</v>
      </c>
      <c r="B66" s="1">
        <v>1</v>
      </c>
      <c r="C66" t="s">
        <v>27</v>
      </c>
      <c r="D66" t="s">
        <v>357</v>
      </c>
      <c r="E66" t="s">
        <v>265</v>
      </c>
      <c r="F66" t="s">
        <v>327</v>
      </c>
    </row>
    <row r="67" spans="1:6" ht="12.75">
      <c r="A67" s="1" t="s">
        <v>22</v>
      </c>
      <c r="B67" s="1">
        <v>1</v>
      </c>
      <c r="C67" t="s">
        <v>28</v>
      </c>
      <c r="D67" t="s">
        <v>334</v>
      </c>
      <c r="E67" t="s">
        <v>265</v>
      </c>
      <c r="F67" t="s">
        <v>327</v>
      </c>
    </row>
    <row r="68" spans="1:6" ht="12.75">
      <c r="A68" s="1" t="s">
        <v>22</v>
      </c>
      <c r="B68" s="1">
        <v>1</v>
      </c>
      <c r="C68" t="s">
        <v>23</v>
      </c>
      <c r="D68" t="s">
        <v>363</v>
      </c>
      <c r="E68" t="s">
        <v>266</v>
      </c>
      <c r="F68" t="s">
        <v>327</v>
      </c>
    </row>
    <row r="69" spans="1:6" ht="12.75">
      <c r="A69" s="1" t="s">
        <v>22</v>
      </c>
      <c r="B69" s="1">
        <v>1</v>
      </c>
      <c r="C69" t="s">
        <v>25</v>
      </c>
      <c r="D69" t="s">
        <v>322</v>
      </c>
      <c r="E69" t="s">
        <v>266</v>
      </c>
      <c r="F69" t="s">
        <v>327</v>
      </c>
    </row>
    <row r="70" spans="1:6" ht="12.75">
      <c r="A70" s="1" t="s">
        <v>22</v>
      </c>
      <c r="B70" s="1">
        <v>1</v>
      </c>
      <c r="C70" t="s">
        <v>25</v>
      </c>
      <c r="D70" t="s">
        <v>368</v>
      </c>
      <c r="E70" t="s">
        <v>266</v>
      </c>
      <c r="F70" t="s">
        <v>327</v>
      </c>
    </row>
    <row r="71" spans="1:6" ht="12.75">
      <c r="A71" s="1" t="s">
        <v>22</v>
      </c>
      <c r="B71" s="1">
        <v>3</v>
      </c>
      <c r="C71" t="s">
        <v>26</v>
      </c>
      <c r="D71" t="s">
        <v>322</v>
      </c>
      <c r="E71" t="s">
        <v>266</v>
      </c>
      <c r="F71" t="s">
        <v>327</v>
      </c>
    </row>
    <row r="72" spans="1:6" ht="12.75">
      <c r="A72" s="1" t="s">
        <v>22</v>
      </c>
      <c r="B72" s="1">
        <v>3</v>
      </c>
      <c r="C72" t="s">
        <v>26</v>
      </c>
      <c r="D72" t="s">
        <v>363</v>
      </c>
      <c r="E72" t="s">
        <v>266</v>
      </c>
      <c r="F72" t="s">
        <v>327</v>
      </c>
    </row>
    <row r="73" spans="1:6" ht="12.75">
      <c r="A73" s="1" t="s">
        <v>22</v>
      </c>
      <c r="B73" s="1">
        <v>1</v>
      </c>
      <c r="C73" t="s">
        <v>26</v>
      </c>
      <c r="D73" t="s">
        <v>369</v>
      </c>
      <c r="E73" t="s">
        <v>266</v>
      </c>
      <c r="F73" t="s">
        <v>327</v>
      </c>
    </row>
    <row r="74" spans="1:6" ht="12.75">
      <c r="A74" s="1" t="s">
        <v>22</v>
      </c>
      <c r="B74" s="1">
        <v>2</v>
      </c>
      <c r="C74" t="s">
        <v>26</v>
      </c>
      <c r="D74" t="s">
        <v>366</v>
      </c>
      <c r="E74" t="s">
        <v>266</v>
      </c>
      <c r="F74" t="s">
        <v>327</v>
      </c>
    </row>
    <row r="75" spans="1:6" ht="12.75">
      <c r="A75" s="1" t="s">
        <v>22</v>
      </c>
      <c r="B75" s="1">
        <v>1</v>
      </c>
      <c r="C75" t="s">
        <v>27</v>
      </c>
      <c r="D75" t="s">
        <v>370</v>
      </c>
      <c r="E75" t="s">
        <v>266</v>
      </c>
      <c r="F75" t="s">
        <v>327</v>
      </c>
    </row>
    <row r="76" spans="1:6" ht="12.75">
      <c r="A76" s="1" t="s">
        <v>22</v>
      </c>
      <c r="B76" s="1">
        <v>1</v>
      </c>
      <c r="C76" t="s">
        <v>27</v>
      </c>
      <c r="D76" t="s">
        <v>363</v>
      </c>
      <c r="E76" t="s">
        <v>266</v>
      </c>
      <c r="F76" t="s">
        <v>327</v>
      </c>
    </row>
    <row r="77" spans="1:6" ht="12.75">
      <c r="A77" s="1" t="s">
        <v>22</v>
      </c>
      <c r="B77" s="1">
        <v>1</v>
      </c>
      <c r="C77" t="s">
        <v>28</v>
      </c>
      <c r="D77" t="s">
        <v>334</v>
      </c>
      <c r="E77" t="s">
        <v>266</v>
      </c>
      <c r="F77" t="s">
        <v>327</v>
      </c>
    </row>
    <row r="78" spans="1:6" ht="12.75">
      <c r="A78" s="1" t="s">
        <v>22</v>
      </c>
      <c r="B78" s="1">
        <v>1</v>
      </c>
      <c r="C78" t="s">
        <v>25</v>
      </c>
      <c r="D78" t="s">
        <v>292</v>
      </c>
      <c r="E78" t="s">
        <v>293</v>
      </c>
      <c r="F78" t="s">
        <v>327</v>
      </c>
    </row>
    <row r="79" spans="1:6" ht="12.75">
      <c r="A79" s="1" t="s">
        <v>22</v>
      </c>
      <c r="B79" s="1">
        <v>1</v>
      </c>
      <c r="C79" t="s">
        <v>25</v>
      </c>
      <c r="D79" t="s">
        <v>323</v>
      </c>
      <c r="E79" t="s">
        <v>293</v>
      </c>
      <c r="F79" t="s">
        <v>327</v>
      </c>
    </row>
    <row r="80" spans="1:6" ht="12.75">
      <c r="A80" s="1" t="s">
        <v>22</v>
      </c>
      <c r="B80" s="1">
        <v>1</v>
      </c>
      <c r="C80" t="s">
        <v>26</v>
      </c>
      <c r="D80" t="s">
        <v>273</v>
      </c>
      <c r="E80" t="s">
        <v>293</v>
      </c>
      <c r="F80" t="s">
        <v>327</v>
      </c>
    </row>
    <row r="81" spans="1:6" ht="12.75">
      <c r="A81" s="1" t="s">
        <v>31</v>
      </c>
      <c r="B81" s="1">
        <v>1</v>
      </c>
      <c r="C81" t="s">
        <v>12</v>
      </c>
      <c r="D81" t="s">
        <v>371</v>
      </c>
      <c r="F81" t="s">
        <v>327</v>
      </c>
    </row>
    <row r="82" spans="1:6" ht="12.75">
      <c r="A82" s="1" t="s">
        <v>31</v>
      </c>
      <c r="B82" s="1">
        <v>1</v>
      </c>
      <c r="C82" t="s">
        <v>12</v>
      </c>
      <c r="D82" t="s">
        <v>372</v>
      </c>
      <c r="F82" t="s">
        <v>327</v>
      </c>
    </row>
    <row r="83" spans="1:6" ht="12.75">
      <c r="A83" s="1" t="s">
        <v>31</v>
      </c>
      <c r="B83" s="1">
        <v>1</v>
      </c>
      <c r="C83" t="s">
        <v>12</v>
      </c>
      <c r="D83" t="s">
        <v>373</v>
      </c>
      <c r="F83" t="s">
        <v>327</v>
      </c>
    </row>
    <row r="84" spans="1:6" ht="12.75">
      <c r="A84" s="1" t="s">
        <v>31</v>
      </c>
      <c r="B84" s="1">
        <v>1</v>
      </c>
      <c r="C84" t="s">
        <v>12</v>
      </c>
      <c r="D84" t="s">
        <v>374</v>
      </c>
      <c r="F84" t="s">
        <v>327</v>
      </c>
    </row>
    <row r="85" spans="1:6" ht="12.75">
      <c r="A85" s="1" t="s">
        <v>31</v>
      </c>
      <c r="B85" s="1">
        <v>1</v>
      </c>
      <c r="C85" t="s">
        <v>297</v>
      </c>
      <c r="D85" t="s">
        <v>375</v>
      </c>
      <c r="F85" t="s">
        <v>327</v>
      </c>
    </row>
    <row r="86" spans="1:6" ht="12.75">
      <c r="A86" s="1" t="s">
        <v>31</v>
      </c>
      <c r="B86" s="1">
        <v>1</v>
      </c>
      <c r="C86" t="s">
        <v>297</v>
      </c>
      <c r="D86" t="s">
        <v>376</v>
      </c>
      <c r="E86" t="s">
        <v>265</v>
      </c>
      <c r="F86" t="s">
        <v>327</v>
      </c>
    </row>
    <row r="87" spans="1:6" ht="12.75">
      <c r="A87" s="1" t="s">
        <v>31</v>
      </c>
      <c r="B87" s="1">
        <v>1</v>
      </c>
      <c r="C87" t="s">
        <v>12</v>
      </c>
      <c r="D87" t="s">
        <v>377</v>
      </c>
      <c r="E87" t="s">
        <v>266</v>
      </c>
      <c r="F87" t="s">
        <v>327</v>
      </c>
    </row>
    <row r="88" spans="1:6" ht="12.75">
      <c r="A88" s="1" t="s">
        <v>31</v>
      </c>
      <c r="B88" s="1">
        <v>1</v>
      </c>
      <c r="C88" t="s">
        <v>12</v>
      </c>
      <c r="D88" t="s">
        <v>261</v>
      </c>
      <c r="E88" t="s">
        <v>266</v>
      </c>
      <c r="F88" t="s">
        <v>327</v>
      </c>
    </row>
    <row r="89" spans="1:6" ht="12.75">
      <c r="A89" s="1" t="s">
        <v>31</v>
      </c>
      <c r="B89" s="1">
        <v>1</v>
      </c>
      <c r="C89" t="s">
        <v>297</v>
      </c>
      <c r="D89" t="s">
        <v>378</v>
      </c>
      <c r="E89" t="s">
        <v>266</v>
      </c>
      <c r="F89" t="s">
        <v>327</v>
      </c>
    </row>
    <row r="90" spans="1:6" ht="12.75">
      <c r="A90" s="1" t="s">
        <v>7</v>
      </c>
      <c r="B90" s="1">
        <v>1</v>
      </c>
      <c r="C90" t="s">
        <v>257</v>
      </c>
      <c r="D90" t="s">
        <v>379</v>
      </c>
      <c r="F90" t="s">
        <v>380</v>
      </c>
    </row>
    <row r="91" spans="1:6" ht="12.75">
      <c r="A91" s="1" t="s">
        <v>7</v>
      </c>
      <c r="B91" s="1">
        <v>1</v>
      </c>
      <c r="C91" t="s">
        <v>257</v>
      </c>
      <c r="E91" t="s">
        <v>266</v>
      </c>
      <c r="F91" t="s">
        <v>380</v>
      </c>
    </row>
    <row r="92" spans="1:6" ht="12.75">
      <c r="A92" s="1" t="s">
        <v>7</v>
      </c>
      <c r="B92" s="1">
        <v>2</v>
      </c>
      <c r="C92" t="s">
        <v>257</v>
      </c>
      <c r="D92" t="s">
        <v>330</v>
      </c>
      <c r="E92" t="s">
        <v>266</v>
      </c>
      <c r="F92" t="s">
        <v>380</v>
      </c>
    </row>
    <row r="93" spans="1:6" ht="12.75">
      <c r="A93" s="1" t="s">
        <v>10</v>
      </c>
      <c r="B93" s="1">
        <v>2</v>
      </c>
      <c r="C93" t="s">
        <v>381</v>
      </c>
      <c r="D93" t="s">
        <v>332</v>
      </c>
      <c r="E93" t="s">
        <v>265</v>
      </c>
      <c r="F93" t="s">
        <v>380</v>
      </c>
    </row>
    <row r="94" spans="1:6" ht="12.75">
      <c r="A94" s="1" t="s">
        <v>10</v>
      </c>
      <c r="B94" s="1">
        <v>1</v>
      </c>
      <c r="C94" t="s">
        <v>333</v>
      </c>
      <c r="D94" t="s">
        <v>332</v>
      </c>
      <c r="E94" t="s">
        <v>265</v>
      </c>
      <c r="F94" t="s">
        <v>380</v>
      </c>
    </row>
    <row r="95" spans="1:6" ht="12.75">
      <c r="A95" s="1" t="s">
        <v>11</v>
      </c>
      <c r="B95" s="1">
        <v>1</v>
      </c>
      <c r="C95" t="s">
        <v>12</v>
      </c>
      <c r="D95" t="s">
        <v>382</v>
      </c>
      <c r="F95" t="s">
        <v>380</v>
      </c>
    </row>
    <row r="96" spans="1:6" ht="12.75">
      <c r="A96" s="1" t="s">
        <v>11</v>
      </c>
      <c r="B96" s="1">
        <v>1</v>
      </c>
      <c r="C96" t="s">
        <v>12</v>
      </c>
      <c r="D96" t="s">
        <v>383</v>
      </c>
      <c r="F96" t="s">
        <v>380</v>
      </c>
    </row>
    <row r="97" spans="1:6" ht="12.75">
      <c r="A97" s="1" t="s">
        <v>11</v>
      </c>
      <c r="B97" s="1">
        <v>1</v>
      </c>
      <c r="C97" t="s">
        <v>12</v>
      </c>
      <c r="D97" t="s">
        <v>373</v>
      </c>
      <c r="F97" t="s">
        <v>380</v>
      </c>
    </row>
    <row r="98" spans="1:6" ht="12.75">
      <c r="A98" s="1" t="s">
        <v>11</v>
      </c>
      <c r="B98" s="1">
        <v>1</v>
      </c>
      <c r="C98" t="s">
        <v>12</v>
      </c>
      <c r="D98" t="s">
        <v>261</v>
      </c>
      <c r="F98" t="s">
        <v>380</v>
      </c>
    </row>
    <row r="99" spans="1:6" ht="12.75">
      <c r="A99" s="1" t="s">
        <v>11</v>
      </c>
      <c r="B99" s="1">
        <v>1</v>
      </c>
      <c r="C99" t="s">
        <v>12</v>
      </c>
      <c r="D99" t="s">
        <v>384</v>
      </c>
      <c r="F99" t="s">
        <v>380</v>
      </c>
    </row>
    <row r="100" spans="1:6" ht="12.75">
      <c r="A100" s="1" t="s">
        <v>11</v>
      </c>
      <c r="B100" s="1">
        <v>1</v>
      </c>
      <c r="C100" t="s">
        <v>12</v>
      </c>
      <c r="D100" t="s">
        <v>385</v>
      </c>
      <c r="E100" t="s">
        <v>266</v>
      </c>
      <c r="F100" t="s">
        <v>380</v>
      </c>
    </row>
    <row r="101" spans="1:6" ht="12.75">
      <c r="A101" s="1" t="s">
        <v>13</v>
      </c>
      <c r="B101" s="1">
        <v>1</v>
      </c>
      <c r="C101" t="s">
        <v>14</v>
      </c>
      <c r="D101" t="s">
        <v>262</v>
      </c>
      <c r="F101" t="s">
        <v>380</v>
      </c>
    </row>
    <row r="102" spans="1:6" ht="12.75">
      <c r="A102" s="1" t="s">
        <v>13</v>
      </c>
      <c r="B102" s="1">
        <v>1</v>
      </c>
      <c r="C102" t="s">
        <v>14</v>
      </c>
      <c r="D102" t="s">
        <v>386</v>
      </c>
      <c r="F102" t="s">
        <v>380</v>
      </c>
    </row>
    <row r="103" spans="1:6" ht="12.75">
      <c r="A103" s="1" t="s">
        <v>13</v>
      </c>
      <c r="B103" s="1">
        <v>3</v>
      </c>
      <c r="C103" t="s">
        <v>14</v>
      </c>
      <c r="D103" t="s">
        <v>387</v>
      </c>
      <c r="F103" t="s">
        <v>380</v>
      </c>
    </row>
    <row r="104" spans="1:6" ht="12.75">
      <c r="A104" s="1" t="s">
        <v>13</v>
      </c>
      <c r="B104" s="1">
        <v>1</v>
      </c>
      <c r="C104" t="s">
        <v>14</v>
      </c>
      <c r="D104" t="s">
        <v>262</v>
      </c>
      <c r="E104" t="s">
        <v>266</v>
      </c>
      <c r="F104" t="s">
        <v>380</v>
      </c>
    </row>
    <row r="105" spans="1:6" ht="12.75">
      <c r="A105" s="1" t="s">
        <v>15</v>
      </c>
      <c r="B105" s="1">
        <v>1</v>
      </c>
      <c r="C105" t="s">
        <v>16</v>
      </c>
      <c r="D105" t="s">
        <v>262</v>
      </c>
      <c r="F105" t="s">
        <v>380</v>
      </c>
    </row>
    <row r="106" spans="1:6" ht="12.75">
      <c r="A106" s="1" t="s">
        <v>15</v>
      </c>
      <c r="B106" s="1">
        <v>1</v>
      </c>
      <c r="C106" t="s">
        <v>16</v>
      </c>
      <c r="D106" t="s">
        <v>368</v>
      </c>
      <c r="F106" t="s">
        <v>380</v>
      </c>
    </row>
    <row r="107" spans="1:6" ht="12.75">
      <c r="A107" s="1" t="s">
        <v>15</v>
      </c>
      <c r="B107" s="1">
        <v>1</v>
      </c>
      <c r="C107" t="s">
        <v>16</v>
      </c>
      <c r="D107" t="s">
        <v>280</v>
      </c>
      <c r="F107" t="s">
        <v>380</v>
      </c>
    </row>
    <row r="108" spans="1:6" ht="12.75">
      <c r="A108" s="1" t="s">
        <v>15</v>
      </c>
      <c r="B108" s="1">
        <v>1</v>
      </c>
      <c r="C108" t="s">
        <v>16</v>
      </c>
      <c r="D108" t="s">
        <v>262</v>
      </c>
      <c r="E108" t="s">
        <v>265</v>
      </c>
      <c r="F108" t="s">
        <v>380</v>
      </c>
    </row>
    <row r="109" spans="1:6" ht="12.75">
      <c r="A109" s="1" t="s">
        <v>17</v>
      </c>
      <c r="B109" s="1">
        <v>4</v>
      </c>
      <c r="C109" t="s">
        <v>18</v>
      </c>
      <c r="D109" t="s">
        <v>262</v>
      </c>
      <c r="F109" t="s">
        <v>380</v>
      </c>
    </row>
    <row r="110" spans="1:6" ht="12.75">
      <c r="A110" s="1" t="s">
        <v>17</v>
      </c>
      <c r="B110" s="1">
        <v>1</v>
      </c>
      <c r="C110" t="s">
        <v>18</v>
      </c>
      <c r="D110" t="s">
        <v>262</v>
      </c>
      <c r="E110" t="s">
        <v>266</v>
      </c>
      <c r="F110" t="s">
        <v>380</v>
      </c>
    </row>
    <row r="111" spans="1:6" ht="12.75">
      <c r="A111" s="1" t="s">
        <v>17</v>
      </c>
      <c r="B111" s="1">
        <v>1</v>
      </c>
      <c r="C111" t="s">
        <v>18</v>
      </c>
      <c r="D111" t="s">
        <v>263</v>
      </c>
      <c r="E111" t="s">
        <v>266</v>
      </c>
      <c r="F111" t="s">
        <v>380</v>
      </c>
    </row>
    <row r="112" spans="1:6" ht="12.75">
      <c r="A112" s="1" t="s">
        <v>19</v>
      </c>
      <c r="B112" s="1">
        <v>1</v>
      </c>
      <c r="C112" t="s">
        <v>20</v>
      </c>
      <c r="D112" t="s">
        <v>388</v>
      </c>
      <c r="E112" t="s">
        <v>265</v>
      </c>
      <c r="F112" t="s">
        <v>380</v>
      </c>
    </row>
    <row r="113" spans="1:6" ht="12.75">
      <c r="A113" s="1" t="s">
        <v>19</v>
      </c>
      <c r="B113" s="1">
        <v>1</v>
      </c>
      <c r="C113" t="s">
        <v>20</v>
      </c>
      <c r="D113" t="s">
        <v>349</v>
      </c>
      <c r="E113" t="s">
        <v>265</v>
      </c>
      <c r="F113" t="s">
        <v>380</v>
      </c>
    </row>
    <row r="114" spans="1:6" ht="12.75">
      <c r="A114" s="1" t="s">
        <v>19</v>
      </c>
      <c r="B114" s="1">
        <v>1</v>
      </c>
      <c r="C114" t="s">
        <v>20</v>
      </c>
      <c r="D114" t="s">
        <v>389</v>
      </c>
      <c r="E114" t="s">
        <v>265</v>
      </c>
      <c r="F114" t="s">
        <v>380</v>
      </c>
    </row>
    <row r="115" spans="1:6" ht="12.75">
      <c r="A115" s="1" t="s">
        <v>19</v>
      </c>
      <c r="B115" s="1">
        <v>1</v>
      </c>
      <c r="C115" t="s">
        <v>20</v>
      </c>
      <c r="D115" t="s">
        <v>309</v>
      </c>
      <c r="E115" t="s">
        <v>266</v>
      </c>
      <c r="F115" t="s">
        <v>380</v>
      </c>
    </row>
    <row r="116" spans="1:6" ht="12.75">
      <c r="A116" s="1" t="s">
        <v>19</v>
      </c>
      <c r="B116" s="1">
        <v>3</v>
      </c>
      <c r="C116" t="s">
        <v>20</v>
      </c>
      <c r="D116" t="s">
        <v>321</v>
      </c>
      <c r="E116" t="s">
        <v>266</v>
      </c>
      <c r="F116" t="s">
        <v>380</v>
      </c>
    </row>
    <row r="117" spans="1:6" ht="12.75">
      <c r="A117" s="1" t="s">
        <v>19</v>
      </c>
      <c r="B117" s="1">
        <v>1</v>
      </c>
      <c r="C117" t="s">
        <v>20</v>
      </c>
      <c r="D117" t="s">
        <v>350</v>
      </c>
      <c r="E117" t="s">
        <v>266</v>
      </c>
      <c r="F117" t="s">
        <v>380</v>
      </c>
    </row>
    <row r="118" spans="1:6" ht="12.75">
      <c r="A118" s="1" t="s">
        <v>21</v>
      </c>
      <c r="B118" s="1">
        <v>1</v>
      </c>
      <c r="C118" t="s">
        <v>270</v>
      </c>
      <c r="D118" t="s">
        <v>272</v>
      </c>
      <c r="E118" t="s">
        <v>281</v>
      </c>
      <c r="F118" t="s">
        <v>380</v>
      </c>
    </row>
    <row r="119" spans="1:6" ht="12.75">
      <c r="A119" s="1" t="s">
        <v>21</v>
      </c>
      <c r="B119" s="1">
        <v>1</v>
      </c>
      <c r="C119" t="s">
        <v>271</v>
      </c>
      <c r="E119" t="s">
        <v>265</v>
      </c>
      <c r="F119" t="s">
        <v>380</v>
      </c>
    </row>
    <row r="120" spans="1:6" ht="12.75">
      <c r="A120" s="1" t="s">
        <v>21</v>
      </c>
      <c r="B120" s="1">
        <v>1</v>
      </c>
      <c r="C120" t="s">
        <v>351</v>
      </c>
      <c r="E120" t="s">
        <v>266</v>
      </c>
      <c r="F120" t="s">
        <v>380</v>
      </c>
    </row>
    <row r="121" spans="1:6" ht="12.75">
      <c r="A121" s="1" t="s">
        <v>21</v>
      </c>
      <c r="B121" s="1">
        <v>4</v>
      </c>
      <c r="C121" t="s">
        <v>271</v>
      </c>
      <c r="E121" t="s">
        <v>266</v>
      </c>
      <c r="F121" t="s">
        <v>380</v>
      </c>
    </row>
    <row r="122" spans="1:6" ht="12.75">
      <c r="A122" s="1" t="s">
        <v>21</v>
      </c>
      <c r="B122" s="1">
        <v>2</v>
      </c>
      <c r="C122" t="s">
        <v>271</v>
      </c>
      <c r="D122" t="s">
        <v>272</v>
      </c>
      <c r="E122" t="s">
        <v>266</v>
      </c>
      <c r="F122" t="s">
        <v>380</v>
      </c>
    </row>
    <row r="123" spans="1:6" ht="12.75">
      <c r="A123" s="1" t="s">
        <v>21</v>
      </c>
      <c r="B123" s="1">
        <v>3</v>
      </c>
      <c r="C123" t="s">
        <v>270</v>
      </c>
      <c r="E123" t="s">
        <v>266</v>
      </c>
      <c r="F123" t="s">
        <v>380</v>
      </c>
    </row>
    <row r="124" spans="1:6" ht="12.75">
      <c r="A124" s="1" t="s">
        <v>21</v>
      </c>
      <c r="B124" s="1">
        <v>4</v>
      </c>
      <c r="C124" t="s">
        <v>270</v>
      </c>
      <c r="D124" t="s">
        <v>272</v>
      </c>
      <c r="E124" t="s">
        <v>266</v>
      </c>
      <c r="F124" t="s">
        <v>380</v>
      </c>
    </row>
    <row r="125" spans="1:6" ht="12.75">
      <c r="A125" s="1" t="s">
        <v>21</v>
      </c>
      <c r="B125" s="1">
        <v>1</v>
      </c>
      <c r="C125" t="s">
        <v>271</v>
      </c>
      <c r="E125" t="s">
        <v>293</v>
      </c>
      <c r="F125" t="s">
        <v>380</v>
      </c>
    </row>
    <row r="126" spans="1:6" ht="12.75">
      <c r="A126" s="1" t="s">
        <v>22</v>
      </c>
      <c r="B126" s="1">
        <v>1</v>
      </c>
      <c r="C126" t="s">
        <v>25</v>
      </c>
      <c r="D126" t="s">
        <v>352</v>
      </c>
      <c r="E126" t="s">
        <v>274</v>
      </c>
      <c r="F126" t="s">
        <v>380</v>
      </c>
    </row>
    <row r="127" spans="1:6" ht="12.75">
      <c r="A127" s="1" t="s">
        <v>22</v>
      </c>
      <c r="B127" s="1">
        <v>1</v>
      </c>
      <c r="C127" t="s">
        <v>25</v>
      </c>
      <c r="D127" t="s">
        <v>277</v>
      </c>
      <c r="E127" t="s">
        <v>274</v>
      </c>
      <c r="F127" t="s">
        <v>380</v>
      </c>
    </row>
    <row r="128" spans="1:6" ht="12.75">
      <c r="A128" s="1" t="s">
        <v>22</v>
      </c>
      <c r="B128" s="1">
        <v>1</v>
      </c>
      <c r="C128" t="s">
        <v>26</v>
      </c>
      <c r="D128" t="s">
        <v>390</v>
      </c>
      <c r="E128" t="s">
        <v>274</v>
      </c>
      <c r="F128" t="s">
        <v>380</v>
      </c>
    </row>
    <row r="129" spans="1:6" ht="12.75">
      <c r="A129" s="1" t="s">
        <v>22</v>
      </c>
      <c r="B129" s="1">
        <v>1</v>
      </c>
      <c r="C129" t="s">
        <v>26</v>
      </c>
      <c r="D129" t="s">
        <v>391</v>
      </c>
      <c r="E129" t="s">
        <v>274</v>
      </c>
      <c r="F129" t="s">
        <v>380</v>
      </c>
    </row>
    <row r="130" spans="1:6" ht="12.75">
      <c r="A130" s="1" t="s">
        <v>22</v>
      </c>
      <c r="B130" s="1">
        <v>1</v>
      </c>
      <c r="C130" t="s">
        <v>26</v>
      </c>
      <c r="D130" t="s">
        <v>267</v>
      </c>
      <c r="E130" t="s">
        <v>274</v>
      </c>
      <c r="F130" t="s">
        <v>380</v>
      </c>
    </row>
    <row r="131" spans="1:6" ht="12.75">
      <c r="A131" s="1" t="s">
        <v>22</v>
      </c>
      <c r="B131" s="1">
        <v>1</v>
      </c>
      <c r="C131" t="s">
        <v>28</v>
      </c>
      <c r="D131" t="s">
        <v>392</v>
      </c>
      <c r="E131" t="s">
        <v>274</v>
      </c>
      <c r="F131" t="s">
        <v>380</v>
      </c>
    </row>
    <row r="132" spans="1:6" ht="12.75">
      <c r="A132" s="1" t="s">
        <v>22</v>
      </c>
      <c r="B132" s="1">
        <v>4</v>
      </c>
      <c r="C132" t="s">
        <v>25</v>
      </c>
      <c r="D132" t="s">
        <v>323</v>
      </c>
      <c r="E132" t="s">
        <v>265</v>
      </c>
      <c r="F132" t="s">
        <v>380</v>
      </c>
    </row>
    <row r="133" spans="1:6" ht="12.75">
      <c r="A133" s="1" t="s">
        <v>22</v>
      </c>
      <c r="B133" s="1">
        <v>1</v>
      </c>
      <c r="C133" t="s">
        <v>26</v>
      </c>
      <c r="D133" t="s">
        <v>280</v>
      </c>
      <c r="E133" t="s">
        <v>265</v>
      </c>
      <c r="F133" t="s">
        <v>380</v>
      </c>
    </row>
    <row r="134" spans="1:6" ht="12.75">
      <c r="A134" s="1" t="s">
        <v>22</v>
      </c>
      <c r="B134" s="1">
        <v>1</v>
      </c>
      <c r="C134" t="s">
        <v>27</v>
      </c>
      <c r="D134" t="s">
        <v>393</v>
      </c>
      <c r="E134" t="s">
        <v>265</v>
      </c>
      <c r="F134" t="s">
        <v>380</v>
      </c>
    </row>
    <row r="135" spans="1:6" ht="12.75">
      <c r="A135" s="1" t="s">
        <v>22</v>
      </c>
      <c r="B135" s="1">
        <v>1</v>
      </c>
      <c r="C135" t="s">
        <v>23</v>
      </c>
      <c r="D135" t="s">
        <v>283</v>
      </c>
      <c r="E135" t="s">
        <v>266</v>
      </c>
      <c r="F135" t="s">
        <v>380</v>
      </c>
    </row>
    <row r="136" spans="1:6" ht="12.75">
      <c r="A136" s="1" t="s">
        <v>22</v>
      </c>
      <c r="B136" s="1">
        <v>1</v>
      </c>
      <c r="C136" t="s">
        <v>26</v>
      </c>
      <c r="D136" t="s">
        <v>363</v>
      </c>
      <c r="E136" t="s">
        <v>266</v>
      </c>
      <c r="F136" t="s">
        <v>380</v>
      </c>
    </row>
    <row r="137" spans="1:6" ht="12.75">
      <c r="A137" s="1" t="s">
        <v>22</v>
      </c>
      <c r="B137" s="1">
        <v>1</v>
      </c>
      <c r="C137" t="s">
        <v>26</v>
      </c>
      <c r="D137" t="s">
        <v>291</v>
      </c>
      <c r="E137" t="s">
        <v>266</v>
      </c>
      <c r="F137" t="s">
        <v>380</v>
      </c>
    </row>
    <row r="138" spans="1:6" ht="12.75">
      <c r="A138" s="1" t="s">
        <v>22</v>
      </c>
      <c r="B138" s="1">
        <v>1</v>
      </c>
      <c r="C138" t="s">
        <v>27</v>
      </c>
      <c r="D138" t="s">
        <v>323</v>
      </c>
      <c r="E138" t="s">
        <v>266</v>
      </c>
      <c r="F138" t="s">
        <v>380</v>
      </c>
    </row>
    <row r="139" spans="1:6" ht="12.75">
      <c r="A139" s="1" t="s">
        <v>22</v>
      </c>
      <c r="B139" s="1">
        <v>1</v>
      </c>
      <c r="C139" t="s">
        <v>28</v>
      </c>
      <c r="D139" t="s">
        <v>334</v>
      </c>
      <c r="E139" t="s">
        <v>266</v>
      </c>
      <c r="F139" t="s">
        <v>380</v>
      </c>
    </row>
    <row r="140" spans="1:6" ht="12.75">
      <c r="A140" s="1" t="s">
        <v>22</v>
      </c>
      <c r="B140" s="1">
        <v>1</v>
      </c>
      <c r="C140" t="s">
        <v>28</v>
      </c>
      <c r="D140" t="s">
        <v>394</v>
      </c>
      <c r="E140" t="s">
        <v>266</v>
      </c>
      <c r="F140" t="s">
        <v>380</v>
      </c>
    </row>
    <row r="141" spans="1:6" ht="12.75">
      <c r="A141" s="1" t="s">
        <v>22</v>
      </c>
      <c r="B141" s="1">
        <v>1</v>
      </c>
      <c r="C141" t="s">
        <v>28</v>
      </c>
      <c r="D141" t="s">
        <v>369</v>
      </c>
      <c r="E141" t="s">
        <v>266</v>
      </c>
      <c r="F141" t="s">
        <v>380</v>
      </c>
    </row>
    <row r="142" spans="1:6" ht="12.75">
      <c r="A142" s="1" t="s">
        <v>22</v>
      </c>
      <c r="B142" s="1">
        <v>1</v>
      </c>
      <c r="C142" t="s">
        <v>28</v>
      </c>
      <c r="D142" t="s">
        <v>395</v>
      </c>
      <c r="E142" t="s">
        <v>266</v>
      </c>
      <c r="F142" t="s">
        <v>380</v>
      </c>
    </row>
    <row r="143" spans="1:6" ht="12.75">
      <c r="A143" s="1" t="s">
        <v>22</v>
      </c>
      <c r="B143" s="1">
        <v>1</v>
      </c>
      <c r="C143" t="s">
        <v>28</v>
      </c>
      <c r="D143" t="s">
        <v>396</v>
      </c>
      <c r="E143" t="s">
        <v>293</v>
      </c>
      <c r="F143" t="s">
        <v>380</v>
      </c>
    </row>
    <row r="144" spans="1:6" ht="12.75">
      <c r="A144" s="1" t="s">
        <v>31</v>
      </c>
      <c r="B144" s="1">
        <v>1</v>
      </c>
      <c r="C144" t="s">
        <v>12</v>
      </c>
      <c r="D144" t="s">
        <v>397</v>
      </c>
      <c r="F144" t="s">
        <v>380</v>
      </c>
    </row>
    <row r="145" spans="1:6" ht="12.75">
      <c r="A145" s="1" t="s">
        <v>31</v>
      </c>
      <c r="B145" s="1">
        <v>1</v>
      </c>
      <c r="C145" t="s">
        <v>295</v>
      </c>
      <c r="D145" t="s">
        <v>262</v>
      </c>
      <c r="F145" t="s">
        <v>380</v>
      </c>
    </row>
    <row r="146" spans="1:6" ht="12.75">
      <c r="A146" s="1" t="s">
        <v>31</v>
      </c>
      <c r="B146" s="1">
        <v>1</v>
      </c>
      <c r="C146" t="s">
        <v>295</v>
      </c>
      <c r="D146" t="s">
        <v>303</v>
      </c>
      <c r="F146" t="s">
        <v>380</v>
      </c>
    </row>
    <row r="147" spans="1:6" ht="12.75">
      <c r="A147" s="1" t="s">
        <v>31</v>
      </c>
      <c r="B147" s="1">
        <v>1</v>
      </c>
      <c r="C147" t="s">
        <v>12</v>
      </c>
      <c r="D147" t="s">
        <v>398</v>
      </c>
      <c r="E147" t="s">
        <v>265</v>
      </c>
      <c r="F147" t="s">
        <v>380</v>
      </c>
    </row>
    <row r="148" spans="1:6" ht="12.75">
      <c r="A148" s="1" t="s">
        <v>31</v>
      </c>
      <c r="B148" s="1">
        <v>1</v>
      </c>
      <c r="C148" t="s">
        <v>12</v>
      </c>
      <c r="D148" t="s">
        <v>303</v>
      </c>
      <c r="E148" t="s">
        <v>265</v>
      </c>
      <c r="F148" t="s">
        <v>380</v>
      </c>
    </row>
    <row r="149" spans="1:6" ht="12.75">
      <c r="A149" s="1" t="s">
        <v>31</v>
      </c>
      <c r="B149" s="1">
        <v>1</v>
      </c>
      <c r="C149" t="s">
        <v>295</v>
      </c>
      <c r="D149" t="s">
        <v>399</v>
      </c>
      <c r="E149" t="s">
        <v>266</v>
      </c>
      <c r="F149" t="s">
        <v>380</v>
      </c>
    </row>
    <row r="150" spans="1:6" ht="12.75">
      <c r="A150" s="1" t="s">
        <v>31</v>
      </c>
      <c r="B150" s="1">
        <v>1</v>
      </c>
      <c r="C150" t="s">
        <v>297</v>
      </c>
      <c r="D150" t="s">
        <v>299</v>
      </c>
      <c r="E150" t="s">
        <v>266</v>
      </c>
      <c r="F150" t="s">
        <v>380</v>
      </c>
    </row>
    <row r="151" spans="1:6" ht="12.75">
      <c r="A151" s="1" t="s">
        <v>7</v>
      </c>
      <c r="B151" s="1">
        <v>1</v>
      </c>
      <c r="C151" t="s">
        <v>257</v>
      </c>
      <c r="D151" t="s">
        <v>400</v>
      </c>
      <c r="F151" t="s">
        <v>401</v>
      </c>
    </row>
    <row r="152" spans="1:6" ht="12.75">
      <c r="A152" s="1" t="s">
        <v>22</v>
      </c>
      <c r="B152" s="1">
        <v>1</v>
      </c>
      <c r="C152" t="s">
        <v>23</v>
      </c>
      <c r="D152" t="s">
        <v>356</v>
      </c>
      <c r="E152" t="s">
        <v>265</v>
      </c>
      <c r="F152" t="s">
        <v>401</v>
      </c>
    </row>
    <row r="153" spans="1:6" ht="12.75">
      <c r="A153" s="1" t="s">
        <v>22</v>
      </c>
      <c r="B153" s="1">
        <v>2</v>
      </c>
      <c r="C153" t="s">
        <v>23</v>
      </c>
      <c r="D153" t="s">
        <v>402</v>
      </c>
      <c r="E153" t="s">
        <v>265</v>
      </c>
      <c r="F153" t="s">
        <v>401</v>
      </c>
    </row>
    <row r="154" spans="1:6" ht="12.75">
      <c r="A154" s="1" t="s">
        <v>22</v>
      </c>
      <c r="B154" s="1">
        <v>2</v>
      </c>
      <c r="C154" t="s">
        <v>23</v>
      </c>
      <c r="D154" t="s">
        <v>403</v>
      </c>
      <c r="E154" t="s">
        <v>265</v>
      </c>
      <c r="F154" t="s">
        <v>401</v>
      </c>
    </row>
    <row r="155" spans="1:6" ht="12.75">
      <c r="A155" s="1" t="s">
        <v>22</v>
      </c>
      <c r="B155" s="1">
        <v>1</v>
      </c>
      <c r="C155" t="s">
        <v>23</v>
      </c>
      <c r="D155" t="s">
        <v>404</v>
      </c>
      <c r="E155" t="s">
        <v>265</v>
      </c>
      <c r="F155" t="s">
        <v>401</v>
      </c>
    </row>
    <row r="156" spans="1:6" ht="12.75">
      <c r="A156" s="1" t="s">
        <v>22</v>
      </c>
      <c r="B156" s="1">
        <v>2</v>
      </c>
      <c r="C156" t="s">
        <v>23</v>
      </c>
      <c r="D156" t="s">
        <v>405</v>
      </c>
      <c r="E156" t="s">
        <v>265</v>
      </c>
      <c r="F156" t="s">
        <v>401</v>
      </c>
    </row>
    <row r="157" spans="1:6" ht="12.75">
      <c r="A157" s="1" t="s">
        <v>22</v>
      </c>
      <c r="B157" s="1">
        <v>1</v>
      </c>
      <c r="C157" t="s">
        <v>26</v>
      </c>
      <c r="D157" t="s">
        <v>358</v>
      </c>
      <c r="E157" t="s">
        <v>265</v>
      </c>
      <c r="F157" t="s">
        <v>401</v>
      </c>
    </row>
    <row r="158" spans="1:6" ht="12.75">
      <c r="A158" s="1" t="s">
        <v>22</v>
      </c>
      <c r="B158" s="1">
        <v>1</v>
      </c>
      <c r="C158" t="s">
        <v>26</v>
      </c>
      <c r="D158" t="s">
        <v>406</v>
      </c>
      <c r="E158" t="s">
        <v>265</v>
      </c>
      <c r="F158" t="s">
        <v>401</v>
      </c>
    </row>
    <row r="159" spans="1:6" ht="12.75">
      <c r="A159" s="1" t="s">
        <v>22</v>
      </c>
      <c r="B159" s="1">
        <v>1</v>
      </c>
      <c r="C159" t="s">
        <v>26</v>
      </c>
      <c r="D159" t="s">
        <v>291</v>
      </c>
      <c r="E159" t="s">
        <v>265</v>
      </c>
      <c r="F159" t="s">
        <v>401</v>
      </c>
    </row>
    <row r="160" spans="1:6" ht="12.75">
      <c r="A160" s="1" t="s">
        <v>22</v>
      </c>
      <c r="B160" s="1">
        <v>1</v>
      </c>
      <c r="C160" t="s">
        <v>27</v>
      </c>
      <c r="D160" t="s">
        <v>407</v>
      </c>
      <c r="E160" t="s">
        <v>265</v>
      </c>
      <c r="F160" t="s">
        <v>401</v>
      </c>
    </row>
    <row r="161" spans="1:6" ht="12.75">
      <c r="A161" s="1" t="s">
        <v>22</v>
      </c>
      <c r="B161" s="1">
        <v>1</v>
      </c>
      <c r="C161" t="s">
        <v>27</v>
      </c>
      <c r="D161" t="s">
        <v>393</v>
      </c>
      <c r="E161" t="s">
        <v>265</v>
      </c>
      <c r="F161" t="s">
        <v>401</v>
      </c>
    </row>
    <row r="162" spans="1:6" ht="12.75">
      <c r="A162" s="1" t="s">
        <v>22</v>
      </c>
      <c r="B162" s="1">
        <v>1</v>
      </c>
      <c r="C162" t="s">
        <v>27</v>
      </c>
      <c r="D162" t="s">
        <v>405</v>
      </c>
      <c r="E162" t="s">
        <v>265</v>
      </c>
      <c r="F162" t="s">
        <v>401</v>
      </c>
    </row>
    <row r="163" spans="1:6" ht="12.75">
      <c r="A163" s="1" t="s">
        <v>22</v>
      </c>
      <c r="B163" s="1">
        <v>1</v>
      </c>
      <c r="C163" t="s">
        <v>23</v>
      </c>
      <c r="E163" t="s">
        <v>266</v>
      </c>
      <c r="F163" t="s">
        <v>401</v>
      </c>
    </row>
    <row r="164" spans="1:6" ht="12.75">
      <c r="A164" s="1" t="s">
        <v>22</v>
      </c>
      <c r="B164" s="1">
        <v>1</v>
      </c>
      <c r="C164" t="s">
        <v>26</v>
      </c>
      <c r="D164" t="s">
        <v>370</v>
      </c>
      <c r="E164" t="s">
        <v>266</v>
      </c>
      <c r="F164" t="s">
        <v>401</v>
      </c>
    </row>
    <row r="165" spans="1:6" ht="12.75">
      <c r="A165" s="1" t="s">
        <v>22</v>
      </c>
      <c r="B165" s="1">
        <v>1</v>
      </c>
      <c r="C165" t="s">
        <v>27</v>
      </c>
      <c r="D165" t="s">
        <v>370</v>
      </c>
      <c r="E165" t="s">
        <v>266</v>
      </c>
      <c r="F165" t="s">
        <v>401</v>
      </c>
    </row>
    <row r="166" spans="1:6" ht="12.75">
      <c r="A166" s="1" t="s">
        <v>22</v>
      </c>
      <c r="B166" s="1">
        <v>1</v>
      </c>
      <c r="C166" t="s">
        <v>27</v>
      </c>
      <c r="D166" t="s">
        <v>363</v>
      </c>
      <c r="E166" t="s">
        <v>266</v>
      </c>
      <c r="F166" t="s">
        <v>401</v>
      </c>
    </row>
    <row r="167" spans="1:6" ht="12.75">
      <c r="A167" s="1" t="s">
        <v>22</v>
      </c>
      <c r="B167" s="1">
        <v>1</v>
      </c>
      <c r="C167" t="s">
        <v>27</v>
      </c>
      <c r="D167" t="s">
        <v>405</v>
      </c>
      <c r="E167" t="s">
        <v>266</v>
      </c>
      <c r="F167" t="s">
        <v>401</v>
      </c>
    </row>
    <row r="168" spans="1:6" ht="12.75">
      <c r="A168" s="1" t="s">
        <v>31</v>
      </c>
      <c r="B168" s="1">
        <v>1</v>
      </c>
      <c r="C168" t="s">
        <v>12</v>
      </c>
      <c r="D168" t="s">
        <v>408</v>
      </c>
      <c r="E168" t="s">
        <v>265</v>
      </c>
      <c r="F168" t="s">
        <v>401</v>
      </c>
    </row>
    <row r="169" spans="1:6" ht="12.75">
      <c r="A169" s="1" t="s">
        <v>31</v>
      </c>
      <c r="B169" s="1">
        <v>1</v>
      </c>
      <c r="C169" t="s">
        <v>297</v>
      </c>
      <c r="D169" t="s">
        <v>409</v>
      </c>
      <c r="E169" t="s">
        <v>265</v>
      </c>
      <c r="F169" t="s">
        <v>401</v>
      </c>
    </row>
    <row r="170" spans="1:6" ht="12.75">
      <c r="A170" s="1" t="s">
        <v>21</v>
      </c>
      <c r="B170" s="1">
        <v>2</v>
      </c>
      <c r="C170" t="s">
        <v>271</v>
      </c>
      <c r="F170" t="s">
        <v>410</v>
      </c>
    </row>
    <row r="171" ht="12.75">
      <c r="B171" s="4"/>
    </row>
    <row r="172" ht="12.75">
      <c r="B172" s="4">
        <f>SUM(B4:B171)</f>
        <v>217</v>
      </c>
    </row>
  </sheetData>
  <printOptions gridLines="1" horizontalCentered="1" verticalCentered="1"/>
  <pageMargins left="0.4330708661417323" right="0.11811023622047245" top="0.5905511811023623" bottom="0.3937007874015748" header="0.31496062992125984" footer="0"/>
  <pageSetup fitToHeight="2" fitToWidth="1" horizontalDpi="600" verticalDpi="600" orientation="portrait" paperSize="9" scale="68" r:id="rId1"/>
  <headerFooter alignWithMargins="0">
    <oddHeader>&amp;C&amp;"Arial,Fett"&amp;12&amp;EZuordnung von Hilfen zu den Trägern - RSD C - März 2007</oddHeader>
    <oddFooter>&amp;CSeite 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140625" style="0" bestFit="1" customWidth="1"/>
    <col min="3" max="3" width="6.00390625" style="1" customWidth="1"/>
    <col min="4" max="4" width="7.140625" style="0" customWidth="1"/>
    <col min="5" max="5" width="11.7109375" style="0" customWidth="1"/>
    <col min="6" max="6" width="9.28125" style="0" customWidth="1"/>
    <col min="7" max="7" width="11.7109375" style="0" bestFit="1" customWidth="1"/>
    <col min="8" max="8" width="2.28125" style="1" customWidth="1"/>
    <col min="9" max="9" width="8.57421875" style="0" customWidth="1"/>
    <col min="10" max="10" width="19.28125" style="0" bestFit="1" customWidth="1"/>
    <col min="12" max="12" width="2.421875" style="0" customWidth="1"/>
  </cols>
  <sheetData>
    <row r="1" spans="1:8" ht="15">
      <c r="A1" s="21" t="s">
        <v>114</v>
      </c>
      <c r="C1" s="38"/>
      <c r="D1" s="80" t="s">
        <v>229</v>
      </c>
      <c r="E1" s="37"/>
      <c r="F1" s="29" t="s">
        <v>53</v>
      </c>
      <c r="G1" s="29" t="s">
        <v>131</v>
      </c>
      <c r="H1"/>
    </row>
    <row r="2" spans="1:11" ht="12.75">
      <c r="A2" s="4" t="s">
        <v>135</v>
      </c>
      <c r="B2" s="4" t="s">
        <v>0</v>
      </c>
      <c r="C2" s="4"/>
      <c r="D2" s="4" t="s">
        <v>230</v>
      </c>
      <c r="E2" s="29"/>
      <c r="F2" s="29" t="s">
        <v>129</v>
      </c>
      <c r="G2" s="29" t="s">
        <v>132</v>
      </c>
      <c r="H2"/>
      <c r="I2" s="3" t="s">
        <v>139</v>
      </c>
      <c r="J2" s="1"/>
      <c r="K2" s="4" t="s">
        <v>138</v>
      </c>
    </row>
    <row r="3" spans="1:11" ht="12.75">
      <c r="A3" s="4" t="s">
        <v>136</v>
      </c>
      <c r="B3" s="4"/>
      <c r="C3" s="4" t="s">
        <v>226</v>
      </c>
      <c r="D3" s="4" t="s">
        <v>227</v>
      </c>
      <c r="E3" s="29" t="s">
        <v>125</v>
      </c>
      <c r="F3" s="29" t="s">
        <v>130</v>
      </c>
      <c r="G3" s="29" t="s">
        <v>130</v>
      </c>
      <c r="H3"/>
      <c r="I3" s="3" t="s">
        <v>140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>
        <v>5</v>
      </c>
      <c r="G4" s="36">
        <f>SUM(E4+E5+E6-F4)</f>
        <v>0</v>
      </c>
      <c r="H4" t="s">
        <v>57</v>
      </c>
      <c r="I4" s="21" t="s">
        <v>141</v>
      </c>
      <c r="J4" s="1" t="s">
        <v>160</v>
      </c>
      <c r="K4" s="27"/>
      <c r="L4" t="s">
        <v>91</v>
      </c>
    </row>
    <row r="5" spans="1:12" ht="12.75">
      <c r="A5" s="21" t="s">
        <v>7</v>
      </c>
      <c r="B5" t="s">
        <v>71</v>
      </c>
      <c r="C5" s="41">
        <v>5</v>
      </c>
      <c r="D5" s="42"/>
      <c r="E5" s="36">
        <f aca="true" t="shared" si="0" ref="E5:E11">SUM(C5:D5)</f>
        <v>5</v>
      </c>
      <c r="F5" s="36" t="s">
        <v>168</v>
      </c>
      <c r="G5" s="36" t="s">
        <v>161</v>
      </c>
      <c r="H5" t="s">
        <v>57</v>
      </c>
      <c r="I5" s="1" t="s">
        <v>141</v>
      </c>
      <c r="J5" s="1" t="s">
        <v>33</v>
      </c>
      <c r="K5" s="27"/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168</v>
      </c>
      <c r="G6" s="36" t="s">
        <v>161</v>
      </c>
      <c r="H6" t="s">
        <v>59</v>
      </c>
      <c r="I6" s="1" t="s">
        <v>141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/>
      <c r="D7" s="42"/>
      <c r="E7" s="36">
        <f t="shared" si="0"/>
        <v>0</v>
      </c>
      <c r="F7" s="36"/>
      <c r="G7" s="36">
        <f>SUM(E7-F7)</f>
        <v>0</v>
      </c>
      <c r="H7" t="s">
        <v>58</v>
      </c>
      <c r="I7" s="21" t="s">
        <v>142</v>
      </c>
      <c r="J7" s="1" t="s">
        <v>48</v>
      </c>
      <c r="K7" s="27"/>
      <c r="L7" t="s">
        <v>91</v>
      </c>
    </row>
    <row r="8" spans="1:12" ht="12.75">
      <c r="A8" s="21" t="s">
        <v>10</v>
      </c>
      <c r="B8" t="s">
        <v>137</v>
      </c>
      <c r="C8" s="41"/>
      <c r="D8" s="42"/>
      <c r="E8" s="36">
        <f t="shared" si="0"/>
        <v>0</v>
      </c>
      <c r="F8" s="36"/>
      <c r="G8" s="36">
        <f>SUM(E8+E9+E11-F8)</f>
        <v>0</v>
      </c>
      <c r="H8" t="s">
        <v>59</v>
      </c>
      <c r="I8" s="21" t="s">
        <v>143</v>
      </c>
      <c r="J8" s="1" t="s">
        <v>159</v>
      </c>
      <c r="K8" s="27"/>
      <c r="L8" t="s">
        <v>91</v>
      </c>
    </row>
    <row r="9" spans="1:12" ht="12.75">
      <c r="A9" s="21" t="s">
        <v>10</v>
      </c>
      <c r="B9" t="s">
        <v>134</v>
      </c>
      <c r="C9" s="41"/>
      <c r="D9" s="42"/>
      <c r="E9" s="36">
        <f t="shared" si="0"/>
        <v>0</v>
      </c>
      <c r="F9" s="36" t="s">
        <v>168</v>
      </c>
      <c r="G9" s="36" t="s">
        <v>162</v>
      </c>
      <c r="H9" t="s">
        <v>59</v>
      </c>
      <c r="I9" s="1" t="s">
        <v>143</v>
      </c>
      <c r="J9" s="1" t="s">
        <v>83</v>
      </c>
      <c r="K9" s="27"/>
      <c r="L9" t="s">
        <v>91</v>
      </c>
    </row>
    <row r="10" spans="1:12" ht="12.75">
      <c r="A10" s="21" t="s">
        <v>75</v>
      </c>
      <c r="B10" t="s">
        <v>76</v>
      </c>
      <c r="C10" s="41"/>
      <c r="D10" s="42"/>
      <c r="E10" s="36">
        <f t="shared" si="0"/>
        <v>0</v>
      </c>
      <c r="F10" s="36"/>
      <c r="G10" s="36">
        <f>SUM(E10-F10)</f>
        <v>0</v>
      </c>
      <c r="H10" t="s">
        <v>58</v>
      </c>
      <c r="I10" s="21" t="s">
        <v>144</v>
      </c>
      <c r="J10" s="1" t="s">
        <v>77</v>
      </c>
      <c r="K10" s="27"/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168</v>
      </c>
      <c r="G11" s="36" t="s">
        <v>162</v>
      </c>
      <c r="H11" t="s">
        <v>59</v>
      </c>
      <c r="I11" s="1" t="s">
        <v>143</v>
      </c>
      <c r="J11" s="1" t="s">
        <v>84</v>
      </c>
      <c r="K11" s="27"/>
      <c r="L11" t="s">
        <v>91</v>
      </c>
    </row>
    <row r="12" spans="1:11" ht="12.75">
      <c r="A12" s="21"/>
      <c r="C12" s="36" t="s">
        <v>169</v>
      </c>
      <c r="D12" s="36" t="s">
        <v>169</v>
      </c>
      <c r="E12" s="36" t="s">
        <v>169</v>
      </c>
      <c r="F12" s="36" t="s">
        <v>169</v>
      </c>
      <c r="G12" s="36" t="s">
        <v>169</v>
      </c>
      <c r="H12"/>
      <c r="I12" s="1"/>
      <c r="J12" s="1"/>
      <c r="K12" s="28" t="s">
        <v>169</v>
      </c>
    </row>
    <row r="13" spans="1:12" ht="12.75">
      <c r="A13" s="21" t="s">
        <v>11</v>
      </c>
      <c r="B13" t="s">
        <v>12</v>
      </c>
      <c r="C13" s="41">
        <v>4</v>
      </c>
      <c r="D13" s="42">
        <v>1</v>
      </c>
      <c r="E13" s="36">
        <f aca="true" t="shared" si="1" ref="E13:E21">SUM(C13:D13)</f>
        <v>5</v>
      </c>
      <c r="F13" s="36" t="s">
        <v>168</v>
      </c>
      <c r="G13" s="36" t="s">
        <v>164</v>
      </c>
      <c r="H13" t="s">
        <v>58</v>
      </c>
      <c r="I13" s="1" t="s">
        <v>145</v>
      </c>
      <c r="J13" s="1" t="s">
        <v>35</v>
      </c>
      <c r="K13" s="27">
        <v>2928.1</v>
      </c>
      <c r="L13" t="s">
        <v>91</v>
      </c>
    </row>
    <row r="14" spans="1:12" ht="12.75">
      <c r="A14" s="21" t="s">
        <v>180</v>
      </c>
      <c r="B14" t="s">
        <v>241</v>
      </c>
      <c r="C14" s="41">
        <v>1</v>
      </c>
      <c r="D14" s="42"/>
      <c r="E14" s="36">
        <f>SUM(C14:D14)</f>
        <v>1</v>
      </c>
      <c r="F14" s="36" t="s">
        <v>168</v>
      </c>
      <c r="G14" s="36" t="s">
        <v>164</v>
      </c>
      <c r="H14" t="s">
        <v>58</v>
      </c>
      <c r="I14" s="1" t="s">
        <v>145</v>
      </c>
      <c r="J14" s="1" t="s">
        <v>240</v>
      </c>
      <c r="K14" s="27"/>
      <c r="L14" t="s">
        <v>91</v>
      </c>
    </row>
    <row r="15" spans="1:12" ht="12.75">
      <c r="A15" s="21" t="s">
        <v>13</v>
      </c>
      <c r="B15" t="s">
        <v>14</v>
      </c>
      <c r="C15" s="41">
        <v>1</v>
      </c>
      <c r="D15" s="42"/>
      <c r="E15" s="36">
        <f t="shared" si="1"/>
        <v>1</v>
      </c>
      <c r="F15" s="36">
        <v>1</v>
      </c>
      <c r="G15" s="36">
        <f aca="true" t="shared" si="2" ref="G15:G21">SUM(E15-F15)</f>
        <v>0</v>
      </c>
      <c r="H15" t="s">
        <v>58</v>
      </c>
      <c r="I15" s="21" t="s">
        <v>146</v>
      </c>
      <c r="J15" s="1" t="s">
        <v>34</v>
      </c>
      <c r="K15" s="27">
        <v>807.04</v>
      </c>
      <c r="L15" t="s">
        <v>91</v>
      </c>
    </row>
    <row r="16" spans="1:12" ht="12.75">
      <c r="A16" s="21" t="s">
        <v>15</v>
      </c>
      <c r="B16" t="s">
        <v>16</v>
      </c>
      <c r="C16" s="41">
        <v>2</v>
      </c>
      <c r="D16" s="42"/>
      <c r="E16" s="36">
        <f t="shared" si="1"/>
        <v>2</v>
      </c>
      <c r="F16" s="36">
        <v>2</v>
      </c>
      <c r="G16" s="36">
        <f t="shared" si="2"/>
        <v>0</v>
      </c>
      <c r="H16" t="s">
        <v>58</v>
      </c>
      <c r="I16" s="21" t="s">
        <v>147</v>
      </c>
      <c r="J16" s="1" t="s">
        <v>36</v>
      </c>
      <c r="K16" s="27">
        <v>1683.88</v>
      </c>
      <c r="L16" t="s">
        <v>91</v>
      </c>
    </row>
    <row r="17" spans="1:12" ht="12.75">
      <c r="A17" s="21" t="s">
        <v>17</v>
      </c>
      <c r="B17" t="s">
        <v>18</v>
      </c>
      <c r="C17" s="41">
        <v>11</v>
      </c>
      <c r="D17" s="42">
        <v>6</v>
      </c>
      <c r="E17" s="36">
        <f t="shared" si="1"/>
        <v>17</v>
      </c>
      <c r="F17" s="36">
        <v>17</v>
      </c>
      <c r="G17" s="36">
        <f>SUM(E17+E18-F17)</f>
        <v>0</v>
      </c>
      <c r="H17" t="s">
        <v>58</v>
      </c>
      <c r="I17" s="21" t="s">
        <v>148</v>
      </c>
      <c r="J17" s="1" t="s">
        <v>37</v>
      </c>
      <c r="K17" s="27">
        <v>17964.53</v>
      </c>
      <c r="L17" t="s">
        <v>91</v>
      </c>
    </row>
    <row r="18" spans="1:12" ht="12.75">
      <c r="A18" s="21" t="s">
        <v>180</v>
      </c>
      <c r="B18" t="s">
        <v>182</v>
      </c>
      <c r="C18" s="41"/>
      <c r="D18" s="42"/>
      <c r="E18" s="36">
        <f t="shared" si="1"/>
        <v>0</v>
      </c>
      <c r="F18" s="36" t="s">
        <v>168</v>
      </c>
      <c r="G18" s="36" t="s">
        <v>245</v>
      </c>
      <c r="H18" t="s">
        <v>58</v>
      </c>
      <c r="I18" s="33" t="s">
        <v>148</v>
      </c>
      <c r="J18" s="1" t="s">
        <v>179</v>
      </c>
      <c r="K18" s="27"/>
      <c r="L18" t="s">
        <v>91</v>
      </c>
    </row>
    <row r="19" spans="1:12" ht="12.75">
      <c r="A19" s="21" t="s">
        <v>180</v>
      </c>
      <c r="B19" t="s">
        <v>208</v>
      </c>
      <c r="C19" s="41"/>
      <c r="D19" s="42"/>
      <c r="E19" s="36">
        <f t="shared" si="1"/>
        <v>0</v>
      </c>
      <c r="F19" s="36" t="s">
        <v>168</v>
      </c>
      <c r="G19" s="36" t="s">
        <v>246</v>
      </c>
      <c r="H19" t="s">
        <v>59</v>
      </c>
      <c r="I19" s="33" t="s">
        <v>154</v>
      </c>
      <c r="J19" s="1" t="s">
        <v>207</v>
      </c>
      <c r="K19" s="27"/>
      <c r="L19" t="s">
        <v>91</v>
      </c>
    </row>
    <row r="20" spans="1:12" ht="12.75">
      <c r="A20" s="21" t="s">
        <v>180</v>
      </c>
      <c r="B20" t="s">
        <v>183</v>
      </c>
      <c r="C20" s="41"/>
      <c r="D20" s="42"/>
      <c r="E20" s="36">
        <f t="shared" si="1"/>
        <v>0</v>
      </c>
      <c r="F20" s="36"/>
      <c r="G20" s="36" t="s">
        <v>164</v>
      </c>
      <c r="H20" t="s">
        <v>58</v>
      </c>
      <c r="I20" s="1" t="s">
        <v>145</v>
      </c>
      <c r="J20" s="1" t="s">
        <v>181</v>
      </c>
      <c r="K20" s="27"/>
      <c r="L20" t="s">
        <v>91</v>
      </c>
    </row>
    <row r="21" spans="1:12" ht="12.75">
      <c r="A21" s="21" t="s">
        <v>184</v>
      </c>
      <c r="B21" t="s">
        <v>225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247</v>
      </c>
      <c r="J21" s="1" t="s">
        <v>185</v>
      </c>
      <c r="K21" s="27"/>
      <c r="L21" t="s">
        <v>91</v>
      </c>
    </row>
    <row r="22" spans="1:11" ht="12.75">
      <c r="A22" s="21"/>
      <c r="C22" s="36" t="s">
        <v>169</v>
      </c>
      <c r="D22" s="36" t="s">
        <v>169</v>
      </c>
      <c r="E22" s="36" t="s">
        <v>169</v>
      </c>
      <c r="F22" s="36" t="s">
        <v>169</v>
      </c>
      <c r="G22" s="36" t="s">
        <v>169</v>
      </c>
      <c r="H22"/>
      <c r="I22" s="1"/>
      <c r="J22" s="1"/>
      <c r="K22" s="28" t="s">
        <v>169</v>
      </c>
    </row>
    <row r="23" spans="1:12" ht="12.75">
      <c r="A23" s="21" t="s">
        <v>19</v>
      </c>
      <c r="B23" t="s">
        <v>20</v>
      </c>
      <c r="C23" s="41">
        <v>4</v>
      </c>
      <c r="D23" s="42">
        <v>4</v>
      </c>
      <c r="E23" s="36">
        <f>SUM(C23:D23)</f>
        <v>8</v>
      </c>
      <c r="F23" s="36">
        <v>8</v>
      </c>
      <c r="G23" s="36">
        <f>SUM(E23-F23)</f>
        <v>0</v>
      </c>
      <c r="H23" t="s">
        <v>57</v>
      </c>
      <c r="I23" s="21" t="s">
        <v>149</v>
      </c>
      <c r="J23" s="1" t="s">
        <v>38</v>
      </c>
      <c r="K23" s="27">
        <v>11125.89</v>
      </c>
      <c r="L23" t="s">
        <v>91</v>
      </c>
    </row>
    <row r="24" spans="1:12" ht="12.75">
      <c r="A24" s="21" t="s">
        <v>19</v>
      </c>
      <c r="B24" t="s">
        <v>190</v>
      </c>
      <c r="C24" s="36" t="s">
        <v>168</v>
      </c>
      <c r="D24" s="36" t="s">
        <v>168</v>
      </c>
      <c r="E24" s="36" t="s">
        <v>168</v>
      </c>
      <c r="F24" s="36" t="s">
        <v>168</v>
      </c>
      <c r="G24" s="36" t="s">
        <v>248</v>
      </c>
      <c r="H24" t="s">
        <v>57</v>
      </c>
      <c r="I24" s="33" t="s">
        <v>149</v>
      </c>
      <c r="J24" s="1" t="s">
        <v>194</v>
      </c>
      <c r="K24" s="27"/>
      <c r="L24" t="s">
        <v>91</v>
      </c>
    </row>
    <row r="25" spans="1:12" ht="12.75">
      <c r="A25" s="21" t="s">
        <v>19</v>
      </c>
      <c r="B25" t="s">
        <v>192</v>
      </c>
      <c r="C25" s="36" t="s">
        <v>168</v>
      </c>
      <c r="D25" s="36" t="s">
        <v>168</v>
      </c>
      <c r="E25" s="36" t="s">
        <v>168</v>
      </c>
      <c r="F25" s="36" t="s">
        <v>168</v>
      </c>
      <c r="G25" s="36" t="s">
        <v>248</v>
      </c>
      <c r="H25" t="s">
        <v>57</v>
      </c>
      <c r="I25" s="33" t="s">
        <v>149</v>
      </c>
      <c r="J25" s="1" t="s">
        <v>195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 t="s">
        <v>168</v>
      </c>
      <c r="G26" s="36" t="s">
        <v>248</v>
      </c>
      <c r="H26" t="s">
        <v>57</v>
      </c>
      <c r="I26" s="33" t="s">
        <v>149</v>
      </c>
      <c r="J26" s="1" t="s">
        <v>196</v>
      </c>
      <c r="K26" s="27"/>
      <c r="L26" t="s">
        <v>91</v>
      </c>
    </row>
    <row r="27" spans="1:11" ht="12.75">
      <c r="A27" s="21"/>
      <c r="C27" s="36" t="s">
        <v>169</v>
      </c>
      <c r="D27" s="36" t="s">
        <v>169</v>
      </c>
      <c r="E27" s="36" t="s">
        <v>169</v>
      </c>
      <c r="F27" s="36" t="s">
        <v>169</v>
      </c>
      <c r="G27" s="36" t="s">
        <v>169</v>
      </c>
      <c r="H27"/>
      <c r="I27" s="1"/>
      <c r="J27" s="1"/>
      <c r="K27" s="28" t="s">
        <v>169</v>
      </c>
    </row>
    <row r="28" spans="1:12" ht="12.75">
      <c r="A28" s="21" t="s">
        <v>21</v>
      </c>
      <c r="B28" t="s">
        <v>201</v>
      </c>
      <c r="C28" s="41">
        <v>6</v>
      </c>
      <c r="D28" s="42">
        <v>6</v>
      </c>
      <c r="E28" s="36">
        <f aca="true" t="shared" si="3" ref="E28:E33">SUM(C28:D28)</f>
        <v>12</v>
      </c>
      <c r="F28" s="36">
        <v>28</v>
      </c>
      <c r="G28" s="36">
        <f>SUM(E28+E29+E30+E31+E32+E33-F28)</f>
        <v>0</v>
      </c>
      <c r="H28" t="s">
        <v>59</v>
      </c>
      <c r="I28" s="21" t="s">
        <v>150</v>
      </c>
      <c r="J28" s="1" t="s">
        <v>49</v>
      </c>
      <c r="K28" s="27">
        <v>7565.17</v>
      </c>
      <c r="L28" t="s">
        <v>91</v>
      </c>
    </row>
    <row r="29" spans="1:12" ht="12.75">
      <c r="A29" s="21" t="s">
        <v>21</v>
      </c>
      <c r="B29" t="s">
        <v>203</v>
      </c>
      <c r="C29" s="41"/>
      <c r="D29" s="42"/>
      <c r="E29" s="36">
        <f t="shared" si="3"/>
        <v>0</v>
      </c>
      <c r="F29" s="36" t="s">
        <v>168</v>
      </c>
      <c r="G29" s="36" t="s">
        <v>165</v>
      </c>
      <c r="H29" t="s">
        <v>59</v>
      </c>
      <c r="I29" s="33" t="s">
        <v>150</v>
      </c>
      <c r="J29" s="1" t="s">
        <v>204</v>
      </c>
      <c r="K29" s="27"/>
      <c r="L29" t="s">
        <v>91</v>
      </c>
    </row>
    <row r="30" spans="1:12" ht="12.75">
      <c r="A30" s="21" t="s">
        <v>21</v>
      </c>
      <c r="B30" t="s">
        <v>237</v>
      </c>
      <c r="C30" s="41">
        <v>11</v>
      </c>
      <c r="D30" s="42">
        <v>5</v>
      </c>
      <c r="E30" s="36">
        <f t="shared" si="3"/>
        <v>16</v>
      </c>
      <c r="F30" s="36" t="s">
        <v>168</v>
      </c>
      <c r="G30" s="36" t="s">
        <v>165</v>
      </c>
      <c r="H30" t="s">
        <v>59</v>
      </c>
      <c r="I30" s="33" t="s">
        <v>150</v>
      </c>
      <c r="J30" s="1" t="s">
        <v>234</v>
      </c>
      <c r="K30" s="27">
        <v>22174.78</v>
      </c>
      <c r="L30" t="s">
        <v>91</v>
      </c>
    </row>
    <row r="31" spans="1:12" ht="12.75">
      <c r="A31" s="21" t="s">
        <v>21</v>
      </c>
      <c r="B31" t="s">
        <v>202</v>
      </c>
      <c r="C31" s="41"/>
      <c r="D31" s="42"/>
      <c r="E31" s="36">
        <f t="shared" si="3"/>
        <v>0</v>
      </c>
      <c r="F31" s="36" t="s">
        <v>168</v>
      </c>
      <c r="G31" s="36" t="s">
        <v>165</v>
      </c>
      <c r="H31" t="s">
        <v>59</v>
      </c>
      <c r="I31" s="1" t="s">
        <v>150</v>
      </c>
      <c r="J31" s="1" t="s">
        <v>39</v>
      </c>
      <c r="K31" s="27">
        <v>229.62</v>
      </c>
      <c r="L31" t="s">
        <v>91</v>
      </c>
    </row>
    <row r="32" spans="1:12" ht="12.75">
      <c r="A32" s="21" t="s">
        <v>21</v>
      </c>
      <c r="B32" t="s">
        <v>238</v>
      </c>
      <c r="C32" s="41"/>
      <c r="D32" s="42"/>
      <c r="E32" s="36">
        <f t="shared" si="3"/>
        <v>0</v>
      </c>
      <c r="F32" s="36" t="s">
        <v>168</v>
      </c>
      <c r="G32" s="36" t="s">
        <v>165</v>
      </c>
      <c r="H32" t="s">
        <v>59</v>
      </c>
      <c r="I32" s="33" t="s">
        <v>150</v>
      </c>
      <c r="J32" s="1" t="s">
        <v>235</v>
      </c>
      <c r="K32" s="27">
        <v>726.47</v>
      </c>
      <c r="L32" t="s">
        <v>91</v>
      </c>
    </row>
    <row r="33" spans="1:12" ht="12.75">
      <c r="A33" s="21" t="s">
        <v>21</v>
      </c>
      <c r="B33" t="s">
        <v>239</v>
      </c>
      <c r="C33" s="41"/>
      <c r="D33" s="42"/>
      <c r="E33" s="36">
        <f t="shared" si="3"/>
        <v>0</v>
      </c>
      <c r="F33" s="36" t="s">
        <v>168</v>
      </c>
      <c r="G33" s="36" t="s">
        <v>165</v>
      </c>
      <c r="H33" t="s">
        <v>59</v>
      </c>
      <c r="I33" s="33" t="s">
        <v>150</v>
      </c>
      <c r="J33" s="1" t="s">
        <v>236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168</v>
      </c>
      <c r="D34" s="36" t="s">
        <v>168</v>
      </c>
      <c r="E34" s="36" t="s">
        <v>168</v>
      </c>
      <c r="F34" s="36" t="s">
        <v>168</v>
      </c>
      <c r="G34" s="36" t="s">
        <v>165</v>
      </c>
      <c r="H34" t="s">
        <v>59</v>
      </c>
      <c r="I34" s="1" t="s">
        <v>150</v>
      </c>
      <c r="J34" s="1" t="s">
        <v>65</v>
      </c>
      <c r="K34" s="27">
        <v>3214.64</v>
      </c>
      <c r="L34" t="s">
        <v>91</v>
      </c>
    </row>
    <row r="35" spans="1:12" ht="12.75">
      <c r="A35" s="21" t="s">
        <v>21</v>
      </c>
      <c r="B35" t="s">
        <v>190</v>
      </c>
      <c r="C35" s="36" t="s">
        <v>168</v>
      </c>
      <c r="D35" s="36" t="s">
        <v>168</v>
      </c>
      <c r="E35" s="36" t="s">
        <v>168</v>
      </c>
      <c r="F35" s="36" t="s">
        <v>168</v>
      </c>
      <c r="G35" s="36" t="s">
        <v>165</v>
      </c>
      <c r="H35" t="s">
        <v>59</v>
      </c>
      <c r="I35" s="1" t="s">
        <v>150</v>
      </c>
      <c r="J35" s="1" t="s">
        <v>191</v>
      </c>
      <c r="K35" s="27">
        <v>78</v>
      </c>
      <c r="L35" t="s">
        <v>91</v>
      </c>
    </row>
    <row r="36" spans="1:12" ht="12.75">
      <c r="A36" s="21" t="s">
        <v>21</v>
      </c>
      <c r="B36" t="s">
        <v>192</v>
      </c>
      <c r="C36" s="36" t="s">
        <v>168</v>
      </c>
      <c r="D36" s="36" t="s">
        <v>168</v>
      </c>
      <c r="E36" s="36" t="s">
        <v>168</v>
      </c>
      <c r="F36" s="36" t="s">
        <v>168</v>
      </c>
      <c r="G36" s="36" t="s">
        <v>165</v>
      </c>
      <c r="H36" t="s">
        <v>59</v>
      </c>
      <c r="I36" s="1" t="s">
        <v>150</v>
      </c>
      <c r="J36" s="1" t="s">
        <v>193</v>
      </c>
      <c r="K36" s="27"/>
      <c r="L36" t="s">
        <v>91</v>
      </c>
    </row>
    <row r="37" spans="1:11" ht="12.75">
      <c r="A37" s="21"/>
      <c r="C37" s="36" t="s">
        <v>169</v>
      </c>
      <c r="D37" s="36" t="s">
        <v>169</v>
      </c>
      <c r="E37" s="36" t="s">
        <v>169</v>
      </c>
      <c r="F37" s="36" t="s">
        <v>169</v>
      </c>
      <c r="G37" s="36" t="s">
        <v>169</v>
      </c>
      <c r="H37"/>
      <c r="I37" s="1"/>
      <c r="J37" s="1"/>
      <c r="K37" s="28" t="s">
        <v>169</v>
      </c>
    </row>
    <row r="38" spans="1:12" ht="12.75">
      <c r="A38" s="21" t="s">
        <v>22</v>
      </c>
      <c r="B38" t="s">
        <v>23</v>
      </c>
      <c r="C38" s="41">
        <v>3</v>
      </c>
      <c r="D38" s="42">
        <v>3</v>
      </c>
      <c r="E38" s="36">
        <f aca="true" t="shared" si="4" ref="E38:E45">SUM(C38:D38)</f>
        <v>6</v>
      </c>
      <c r="F38" s="36">
        <v>7</v>
      </c>
      <c r="G38" s="36">
        <f>SUM(E38+E42+E53-F38)</f>
        <v>-1</v>
      </c>
      <c r="H38" t="s">
        <v>59</v>
      </c>
      <c r="I38" s="21" t="s">
        <v>151</v>
      </c>
      <c r="J38" s="1" t="s">
        <v>166</v>
      </c>
      <c r="K38" s="27">
        <v>5687.08</v>
      </c>
      <c r="L38" t="s">
        <v>91</v>
      </c>
    </row>
    <row r="39" spans="1:12" ht="12.75">
      <c r="A39" s="21" t="s">
        <v>22</v>
      </c>
      <c r="B39" t="s">
        <v>24</v>
      </c>
      <c r="C39" s="41">
        <v>1</v>
      </c>
      <c r="D39" s="42">
        <v>3</v>
      </c>
      <c r="E39" s="36">
        <f t="shared" si="4"/>
        <v>4</v>
      </c>
      <c r="F39" s="36">
        <v>4</v>
      </c>
      <c r="G39" s="36">
        <f>SUM(E39+E52-F39)</f>
        <v>0</v>
      </c>
      <c r="H39" t="s">
        <v>59</v>
      </c>
      <c r="I39" s="21" t="s">
        <v>152</v>
      </c>
      <c r="J39" s="1" t="s">
        <v>41</v>
      </c>
      <c r="K39" s="27">
        <v>3925.49</v>
      </c>
      <c r="L39" t="s">
        <v>91</v>
      </c>
    </row>
    <row r="40" spans="1:12" ht="12.75">
      <c r="A40" s="21" t="s">
        <v>22</v>
      </c>
      <c r="B40" t="s">
        <v>25</v>
      </c>
      <c r="C40" s="41">
        <v>4</v>
      </c>
      <c r="D40" s="42">
        <v>3</v>
      </c>
      <c r="E40" s="36">
        <f t="shared" si="4"/>
        <v>7</v>
      </c>
      <c r="F40" s="36">
        <v>7</v>
      </c>
      <c r="G40" s="36">
        <f>SUM(E40+E51-F40)</f>
        <v>0</v>
      </c>
      <c r="H40" t="s">
        <v>59</v>
      </c>
      <c r="I40" s="21" t="s">
        <v>153</v>
      </c>
      <c r="J40" s="1" t="s">
        <v>42</v>
      </c>
      <c r="K40" s="27">
        <v>18983.65</v>
      </c>
      <c r="L40" t="s">
        <v>91</v>
      </c>
    </row>
    <row r="41" spans="1:12" ht="12.75">
      <c r="A41" s="21" t="s">
        <v>22</v>
      </c>
      <c r="B41" t="s">
        <v>26</v>
      </c>
      <c r="C41" s="41">
        <v>7</v>
      </c>
      <c r="D41" s="42">
        <v>10</v>
      </c>
      <c r="E41" s="36">
        <f t="shared" si="4"/>
        <v>17</v>
      </c>
      <c r="F41" s="36">
        <v>24</v>
      </c>
      <c r="G41" s="36">
        <f>SUM(E41+E19+E49-F41)</f>
        <v>-5</v>
      </c>
      <c r="H41" t="s">
        <v>59</v>
      </c>
      <c r="I41" s="21" t="s">
        <v>154</v>
      </c>
      <c r="J41" s="1" t="s">
        <v>43</v>
      </c>
      <c r="K41" s="27">
        <v>57523.98</v>
      </c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168</v>
      </c>
      <c r="G42" s="36" t="s">
        <v>245</v>
      </c>
      <c r="H42" t="s">
        <v>59</v>
      </c>
      <c r="I42" s="1" t="s">
        <v>151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2</v>
      </c>
      <c r="D43" s="42">
        <v>1</v>
      </c>
      <c r="E43" s="36">
        <f t="shared" si="4"/>
        <v>3</v>
      </c>
      <c r="F43" s="36">
        <v>4</v>
      </c>
      <c r="G43" s="36">
        <f>SUM(E43+E50-F43)</f>
        <v>-1</v>
      </c>
      <c r="H43" t="s">
        <v>59</v>
      </c>
      <c r="I43" s="21" t="s">
        <v>155</v>
      </c>
      <c r="J43" s="1" t="s">
        <v>44</v>
      </c>
      <c r="K43" s="27">
        <v>10246.54</v>
      </c>
      <c r="L43" t="s">
        <v>91</v>
      </c>
    </row>
    <row r="44" spans="1:12" ht="12.75">
      <c r="A44" s="21" t="s">
        <v>29</v>
      </c>
      <c r="B44" t="s">
        <v>69</v>
      </c>
      <c r="C44" s="41"/>
      <c r="D44" s="42">
        <v>1</v>
      </c>
      <c r="E44" s="36">
        <f t="shared" si="4"/>
        <v>1</v>
      </c>
      <c r="F44" s="36"/>
      <c r="G44" s="36">
        <f>SUM(E44-F44)</f>
        <v>1</v>
      </c>
      <c r="H44" t="s">
        <v>58</v>
      </c>
      <c r="I44" s="21" t="s">
        <v>156</v>
      </c>
      <c r="J44" s="1" t="s">
        <v>45</v>
      </c>
      <c r="K44" s="27"/>
      <c r="L44" t="s">
        <v>91</v>
      </c>
    </row>
    <row r="45" spans="1:12" ht="12.75">
      <c r="A45" s="21" t="s">
        <v>29</v>
      </c>
      <c r="B45" t="s">
        <v>30</v>
      </c>
      <c r="C45" s="41"/>
      <c r="D45" s="42">
        <v>3</v>
      </c>
      <c r="E45" s="36">
        <f t="shared" si="4"/>
        <v>3</v>
      </c>
      <c r="F45" s="36">
        <v>2</v>
      </c>
      <c r="G45" s="36">
        <f>SUM(E45+E48-F45)</f>
        <v>1</v>
      </c>
      <c r="H45" t="s">
        <v>59</v>
      </c>
      <c r="I45" s="21" t="s">
        <v>157</v>
      </c>
      <c r="J45" s="1" t="s">
        <v>46</v>
      </c>
      <c r="K45" s="27">
        <v>5110.2</v>
      </c>
      <c r="L45" t="s">
        <v>91</v>
      </c>
    </row>
    <row r="46" spans="1:11" ht="12.75">
      <c r="A46" s="21"/>
      <c r="C46" s="36" t="s">
        <v>169</v>
      </c>
      <c r="D46" s="36" t="s">
        <v>169</v>
      </c>
      <c r="E46" s="36" t="s">
        <v>169</v>
      </c>
      <c r="F46" s="36" t="s">
        <v>169</v>
      </c>
      <c r="G46" s="36" t="s">
        <v>169</v>
      </c>
      <c r="H46"/>
      <c r="I46" s="1"/>
      <c r="J46" s="1"/>
      <c r="K46" s="28" t="s">
        <v>169</v>
      </c>
    </row>
    <row r="47" spans="1:12" ht="12.75">
      <c r="A47" s="21" t="s">
        <v>31</v>
      </c>
      <c r="B47" t="s">
        <v>12</v>
      </c>
      <c r="C47" s="41">
        <v>4</v>
      </c>
      <c r="D47" s="42">
        <v>2</v>
      </c>
      <c r="E47" s="36">
        <f aca="true" t="shared" si="5" ref="E47:E55">SUM(C47:D47)</f>
        <v>6</v>
      </c>
      <c r="F47" s="36">
        <v>22</v>
      </c>
      <c r="G47" s="36">
        <f>SUM(E47+E13+E14+E20+E54+E55-F47)</f>
        <v>-3</v>
      </c>
      <c r="H47" t="s">
        <v>58</v>
      </c>
      <c r="I47" s="21" t="s">
        <v>145</v>
      </c>
      <c r="J47" s="1" t="s">
        <v>163</v>
      </c>
      <c r="K47" s="27">
        <v>2822.56</v>
      </c>
      <c r="L47" t="s">
        <v>91</v>
      </c>
    </row>
    <row r="48" spans="1:12" ht="12.75">
      <c r="A48" s="21" t="s">
        <v>31</v>
      </c>
      <c r="B48" t="s">
        <v>200</v>
      </c>
      <c r="C48" s="41"/>
      <c r="D48" s="42"/>
      <c r="E48" s="36">
        <f t="shared" si="5"/>
        <v>0</v>
      </c>
      <c r="F48" s="36" t="s">
        <v>168</v>
      </c>
      <c r="G48" s="36" t="s">
        <v>249</v>
      </c>
      <c r="H48" t="s">
        <v>59</v>
      </c>
      <c r="I48" s="33" t="s">
        <v>157</v>
      </c>
      <c r="J48" s="1" t="s">
        <v>188</v>
      </c>
      <c r="K48" s="27"/>
      <c r="L48" t="s">
        <v>91</v>
      </c>
    </row>
    <row r="49" spans="1:12" ht="12.75">
      <c r="A49" s="21" t="s">
        <v>31</v>
      </c>
      <c r="B49" t="s">
        <v>214</v>
      </c>
      <c r="C49" s="41">
        <v>2</v>
      </c>
      <c r="D49" s="42"/>
      <c r="E49" s="36">
        <f t="shared" si="5"/>
        <v>2</v>
      </c>
      <c r="F49" s="36" t="s">
        <v>168</v>
      </c>
      <c r="G49" s="36" t="s">
        <v>246</v>
      </c>
      <c r="H49" t="s">
        <v>59</v>
      </c>
      <c r="I49" s="33" t="s">
        <v>154</v>
      </c>
      <c r="J49" s="1" t="s">
        <v>209</v>
      </c>
      <c r="K49" s="27">
        <v>17901.97</v>
      </c>
      <c r="L49" t="s">
        <v>91</v>
      </c>
    </row>
    <row r="50" spans="1:12" ht="12.75">
      <c r="A50" s="21" t="s">
        <v>31</v>
      </c>
      <c r="B50" t="s">
        <v>215</v>
      </c>
      <c r="C50" s="41"/>
      <c r="D50" s="42"/>
      <c r="E50" s="36">
        <f t="shared" si="5"/>
        <v>0</v>
      </c>
      <c r="F50" s="36" t="s">
        <v>168</v>
      </c>
      <c r="G50" s="36" t="s">
        <v>250</v>
      </c>
      <c r="H50" t="s">
        <v>59</v>
      </c>
      <c r="I50" s="33" t="s">
        <v>155</v>
      </c>
      <c r="J50" s="1" t="s">
        <v>210</v>
      </c>
      <c r="K50" s="27"/>
      <c r="L50" t="s">
        <v>91</v>
      </c>
    </row>
    <row r="51" spans="1:12" ht="12.75">
      <c r="A51" s="21" t="s">
        <v>31</v>
      </c>
      <c r="B51" t="s">
        <v>216</v>
      </c>
      <c r="C51" s="41"/>
      <c r="D51" s="42"/>
      <c r="E51" s="36">
        <f t="shared" si="5"/>
        <v>0</v>
      </c>
      <c r="F51" s="36" t="s">
        <v>168</v>
      </c>
      <c r="G51" s="36" t="s">
        <v>251</v>
      </c>
      <c r="H51" t="s">
        <v>59</v>
      </c>
      <c r="I51" s="33" t="s">
        <v>153</v>
      </c>
      <c r="J51" s="1" t="s">
        <v>211</v>
      </c>
      <c r="K51" s="27"/>
      <c r="L51" t="s">
        <v>91</v>
      </c>
    </row>
    <row r="52" spans="1:12" ht="12.75">
      <c r="A52" s="21" t="s">
        <v>31</v>
      </c>
      <c r="B52" t="s">
        <v>217</v>
      </c>
      <c r="C52" s="41"/>
      <c r="D52" s="42"/>
      <c r="E52" s="36">
        <f t="shared" si="5"/>
        <v>0</v>
      </c>
      <c r="F52" s="36" t="s">
        <v>168</v>
      </c>
      <c r="G52" s="36" t="s">
        <v>252</v>
      </c>
      <c r="H52" t="s">
        <v>59</v>
      </c>
      <c r="I52" s="33" t="s">
        <v>152</v>
      </c>
      <c r="J52" s="1" t="s">
        <v>212</v>
      </c>
      <c r="K52" s="27"/>
      <c r="L52" t="s">
        <v>91</v>
      </c>
    </row>
    <row r="53" spans="1:12" ht="12.75">
      <c r="A53" s="21" t="s">
        <v>31</v>
      </c>
      <c r="B53" t="s">
        <v>218</v>
      </c>
      <c r="C53" s="41"/>
      <c r="D53" s="42"/>
      <c r="E53" s="36">
        <f t="shared" si="5"/>
        <v>0</v>
      </c>
      <c r="F53" s="36" t="s">
        <v>168</v>
      </c>
      <c r="G53" s="36" t="s">
        <v>245</v>
      </c>
      <c r="H53" t="s">
        <v>59</v>
      </c>
      <c r="I53" s="1" t="s">
        <v>151</v>
      </c>
      <c r="J53" s="1" t="s">
        <v>213</v>
      </c>
      <c r="K53" s="27"/>
      <c r="L53" t="s">
        <v>91</v>
      </c>
    </row>
    <row r="54" spans="1:12" ht="12.75">
      <c r="A54" s="21" t="s">
        <v>31</v>
      </c>
      <c r="B54" t="s">
        <v>243</v>
      </c>
      <c r="C54" s="41">
        <v>3</v>
      </c>
      <c r="D54" s="42">
        <v>1</v>
      </c>
      <c r="E54" s="36">
        <f t="shared" si="5"/>
        <v>4</v>
      </c>
      <c r="F54" s="36" t="s">
        <v>168</v>
      </c>
      <c r="G54" s="36" t="s">
        <v>164</v>
      </c>
      <c r="H54" t="s">
        <v>58</v>
      </c>
      <c r="I54" s="33" t="s">
        <v>145</v>
      </c>
      <c r="J54" s="1" t="s">
        <v>244</v>
      </c>
      <c r="K54" s="27">
        <v>329.25</v>
      </c>
      <c r="L54" t="s">
        <v>91</v>
      </c>
    </row>
    <row r="55" spans="1:12" ht="12.75">
      <c r="A55" s="21" t="s">
        <v>31</v>
      </c>
      <c r="B55" t="s">
        <v>254</v>
      </c>
      <c r="C55" s="41">
        <v>3</v>
      </c>
      <c r="D55" s="42"/>
      <c r="E55" s="36">
        <f t="shared" si="5"/>
        <v>3</v>
      </c>
      <c r="F55" s="36" t="s">
        <v>168</v>
      </c>
      <c r="G55" s="36" t="s">
        <v>164</v>
      </c>
      <c r="H55" t="s">
        <v>58</v>
      </c>
      <c r="I55" s="33" t="s">
        <v>145</v>
      </c>
      <c r="J55" s="1" t="s">
        <v>253</v>
      </c>
      <c r="K55" s="27">
        <v>602.72</v>
      </c>
      <c r="L55" t="s">
        <v>91</v>
      </c>
    </row>
    <row r="56" spans="1:11" ht="12.75">
      <c r="A56" s="21"/>
      <c r="C56" s="36" t="s">
        <v>169</v>
      </c>
      <c r="D56" s="36" t="s">
        <v>169</v>
      </c>
      <c r="E56" s="36" t="s">
        <v>169</v>
      </c>
      <c r="F56" s="36" t="s">
        <v>169</v>
      </c>
      <c r="G56" s="36" t="s">
        <v>169</v>
      </c>
      <c r="H56"/>
      <c r="I56" s="21"/>
      <c r="K56" s="28" t="s">
        <v>169</v>
      </c>
    </row>
    <row r="57" spans="1:12" ht="12.75">
      <c r="A57" s="21" t="s">
        <v>81</v>
      </c>
      <c r="B57" t="s">
        <v>220</v>
      </c>
      <c r="C57" s="41"/>
      <c r="D57" s="42"/>
      <c r="E57" s="36">
        <f>SUM(C57:D57)</f>
        <v>0</v>
      </c>
      <c r="F57" s="36">
        <v>2</v>
      </c>
      <c r="G57" s="36">
        <f>SUM(E57+E58-F57)</f>
        <v>-2</v>
      </c>
      <c r="H57" t="s">
        <v>59</v>
      </c>
      <c r="I57" s="21" t="s">
        <v>158</v>
      </c>
      <c r="J57" s="1" t="s">
        <v>82</v>
      </c>
      <c r="K57" s="27"/>
      <c r="L57" t="s">
        <v>91</v>
      </c>
    </row>
    <row r="58" spans="1:12" ht="12.75">
      <c r="A58" s="21" t="s">
        <v>222</v>
      </c>
      <c r="B58" t="s">
        <v>221</v>
      </c>
      <c r="C58" s="41"/>
      <c r="D58" s="42"/>
      <c r="E58" s="36">
        <f>SUM(C58:D58)</f>
        <v>0</v>
      </c>
      <c r="F58" s="36" t="s">
        <v>168</v>
      </c>
      <c r="G58" s="36" t="s">
        <v>167</v>
      </c>
      <c r="H58" t="s">
        <v>59</v>
      </c>
      <c r="I58" s="1" t="s">
        <v>158</v>
      </c>
      <c r="J58" s="1" t="s">
        <v>127</v>
      </c>
      <c r="K58" s="27">
        <v>3323.72</v>
      </c>
      <c r="L58" t="s">
        <v>91</v>
      </c>
    </row>
    <row r="59" spans="1:12" ht="12.75">
      <c r="A59" s="21" t="s">
        <v>81</v>
      </c>
      <c r="B59" t="s">
        <v>198</v>
      </c>
      <c r="C59" s="36" t="s">
        <v>168</v>
      </c>
      <c r="D59" s="36" t="s">
        <v>168</v>
      </c>
      <c r="E59" s="36" t="s">
        <v>168</v>
      </c>
      <c r="F59" s="36" t="s">
        <v>168</v>
      </c>
      <c r="G59" s="36" t="s">
        <v>167</v>
      </c>
      <c r="H59" t="s">
        <v>59</v>
      </c>
      <c r="I59" s="1" t="s">
        <v>158</v>
      </c>
      <c r="J59" s="1" t="s">
        <v>223</v>
      </c>
      <c r="K59" s="27"/>
      <c r="L59" t="s">
        <v>91</v>
      </c>
    </row>
    <row r="60" spans="1:12" ht="12.75">
      <c r="A60" s="21" t="s">
        <v>81</v>
      </c>
      <c r="B60" t="s">
        <v>199</v>
      </c>
      <c r="C60" s="36" t="s">
        <v>168</v>
      </c>
      <c r="D60" s="36" t="s">
        <v>168</v>
      </c>
      <c r="E60" s="36" t="s">
        <v>168</v>
      </c>
      <c r="F60" s="36" t="s">
        <v>168</v>
      </c>
      <c r="G60" s="36" t="s">
        <v>167</v>
      </c>
      <c r="H60" t="s">
        <v>59</v>
      </c>
      <c r="I60" s="1" t="s">
        <v>158</v>
      </c>
      <c r="J60" s="1" t="s">
        <v>224</v>
      </c>
      <c r="K60" s="27"/>
      <c r="L60" t="s">
        <v>91</v>
      </c>
    </row>
    <row r="61" spans="1:12" ht="12.75">
      <c r="A61" s="21"/>
      <c r="C61" s="76">
        <f>SUM(C4:C58)</f>
        <v>74</v>
      </c>
      <c r="D61" s="76">
        <f>SUM(D4:D58)</f>
        <v>49</v>
      </c>
      <c r="E61" s="76">
        <f>SUM(E4:E59)</f>
        <v>123</v>
      </c>
      <c r="F61" s="76">
        <f>SUM(F4:F59)</f>
        <v>133</v>
      </c>
      <c r="G61" s="76">
        <f>SUM(G57+G47+G45+G44+G43+G41+G40+G39+G38+G28+G23+G21+G17+G16+G15+G10+G8+G7+G4)</f>
        <v>-10</v>
      </c>
      <c r="H61"/>
      <c r="J61" s="32" t="s">
        <v>170</v>
      </c>
      <c r="K61" s="18">
        <f>SUM(K4:K60)</f>
        <v>194955.28000000006</v>
      </c>
      <c r="L61" t="s">
        <v>91</v>
      </c>
    </row>
    <row r="62" spans="1:10" ht="12.75">
      <c r="A62" s="81">
        <v>39174</v>
      </c>
      <c r="B62" s="77" t="s">
        <v>171</v>
      </c>
      <c r="D62" s="1"/>
      <c r="E62" s="1"/>
      <c r="H62"/>
      <c r="J62" s="1"/>
    </row>
    <row r="63" spans="1:11" ht="12.75">
      <c r="A63" s="101">
        <v>39247</v>
      </c>
      <c r="B63" s="78" t="s">
        <v>526</v>
      </c>
      <c r="D63" s="1"/>
      <c r="E63" s="1"/>
      <c r="G63" s="4" t="s">
        <v>64</v>
      </c>
      <c r="H63"/>
      <c r="I63" s="4"/>
      <c r="J63" s="1"/>
      <c r="K63" s="4" t="s">
        <v>90</v>
      </c>
    </row>
    <row r="64" spans="1:12" ht="12.75">
      <c r="A64" s="100">
        <v>39321</v>
      </c>
      <c r="B64" s="79" t="s">
        <v>255</v>
      </c>
      <c r="D64" s="1"/>
      <c r="E64" s="1"/>
      <c r="F64" s="11" t="s">
        <v>61</v>
      </c>
      <c r="G64" s="21">
        <f>SUM(E7+E10+E13+E14+E20+E15+E16+E17+E18+E21+E44+E47+E54+E55)</f>
        <v>40</v>
      </c>
      <c r="H64"/>
      <c r="I64" s="17"/>
      <c r="J64" s="11" t="s">
        <v>61</v>
      </c>
      <c r="K64" s="39">
        <f>SUM(K7+K10+K13+K14+K15+K16+K17+K18+K20+K21+K44+K47+K54+K55)</f>
        <v>27138.08</v>
      </c>
      <c r="L64" t="s">
        <v>91</v>
      </c>
    </row>
    <row r="65" spans="2:12" ht="12.75">
      <c r="B65" s="5" t="s">
        <v>60</v>
      </c>
      <c r="C65" s="4"/>
      <c r="D65" s="4"/>
      <c r="E65" s="1"/>
      <c r="F65" s="11" t="s">
        <v>62</v>
      </c>
      <c r="G65" s="21">
        <f>SUM(E4+E5+E23+E26)</f>
        <v>13</v>
      </c>
      <c r="H65"/>
      <c r="I65" s="17"/>
      <c r="J65" s="11" t="s">
        <v>62</v>
      </c>
      <c r="K65" s="39">
        <f>SUM(K4+K5+K23+K24+K25+K26)</f>
        <v>11125.89</v>
      </c>
      <c r="L65" t="s">
        <v>91</v>
      </c>
    </row>
    <row r="66" spans="2:12" ht="12.75">
      <c r="B66" s="16"/>
      <c r="D66" s="1"/>
      <c r="E66" s="1"/>
      <c r="F66" s="11" t="s">
        <v>63</v>
      </c>
      <c r="G66" s="21">
        <f>SUM(E6+E8+E9+E11+E19+E28+E29+E30+E31+E32+E33+E38+E39+E40+E41+E42+E43+E45+E48+E49+E51+E50+E52+E53+E57+E58)</f>
        <v>70</v>
      </c>
      <c r="I66" s="17"/>
      <c r="J66" s="11" t="s">
        <v>63</v>
      </c>
      <c r="K66" s="39">
        <f>SUM(K6+K8+K9+K11+K19+K28+K29+K30+K31+K32+K33+K34+K35+K36+K38+K39+K40+K41+K42+K43+K45+K48+K49+K50+K51+K52+K53+K57+K58+K59+K60)</f>
        <v>156691.31000000003</v>
      </c>
      <c r="L66" t="s">
        <v>91</v>
      </c>
    </row>
    <row r="67" spans="3:12" ht="12.75">
      <c r="C67" s="21"/>
      <c r="D67" s="21"/>
      <c r="E67" s="1"/>
      <c r="F67" s="11" t="s">
        <v>66</v>
      </c>
      <c r="G67" s="4">
        <f>SUM(G64:G66)</f>
        <v>123</v>
      </c>
      <c r="H67"/>
      <c r="I67" s="18"/>
      <c r="J67" s="11" t="s">
        <v>66</v>
      </c>
      <c r="K67" s="18">
        <f>SUM(K64:K66)</f>
        <v>194955.28000000003</v>
      </c>
      <c r="L67" t="s">
        <v>91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D - März 2007</oddHeader>
    <oddFooter>&amp;R&amp;8&amp;UDiese Aufstellung finden Sie auch unter :                
&amp;UJugTransfer / Jug 4000 / Haushalt / HzE Statistik / HzE Statistik 2007 / HzE Statistik 0307 / Tabelle RSD 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workbookViewId="0" topLeftCell="A1">
      <selection activeCell="A1" sqref="A1"/>
    </sheetView>
  </sheetViews>
  <sheetFormatPr defaultColWidth="11.421875" defaultRowHeight="12.75"/>
  <cols>
    <col min="1" max="1" width="10.8515625" style="0" customWidth="1"/>
    <col min="2" max="2" width="8.57421875" style="0" customWidth="1"/>
    <col min="3" max="3" width="58.140625" style="0" customWidth="1"/>
    <col min="4" max="4" width="34.140625" style="0" customWidth="1"/>
    <col min="5" max="5" width="19.57421875" style="0" customWidth="1"/>
    <col min="6" max="6" width="12.8515625" style="0" customWidth="1"/>
  </cols>
  <sheetData>
    <row r="1" spans="1:6" ht="12.75">
      <c r="A1" s="4" t="s">
        <v>114</v>
      </c>
      <c r="B1" s="4" t="s">
        <v>113</v>
      </c>
      <c r="C1" s="4" t="s">
        <v>0</v>
      </c>
      <c r="D1" s="4" t="s">
        <v>111</v>
      </c>
      <c r="E1" s="4" t="s">
        <v>112</v>
      </c>
      <c r="F1" s="3" t="s">
        <v>128</v>
      </c>
    </row>
    <row r="2" spans="1:5" ht="12.75">
      <c r="A2" s="4" t="s">
        <v>115</v>
      </c>
      <c r="B2" s="4" t="s">
        <v>0</v>
      </c>
      <c r="C2" s="4"/>
      <c r="D2" s="4"/>
      <c r="E2" s="4"/>
    </row>
    <row r="3" ht="3.75" customHeight="1"/>
    <row r="4" spans="1:6" ht="12.75">
      <c r="A4" s="1" t="s">
        <v>7</v>
      </c>
      <c r="B4" s="1">
        <v>1</v>
      </c>
      <c r="C4" t="s">
        <v>257</v>
      </c>
      <c r="D4" t="s">
        <v>258</v>
      </c>
      <c r="F4" t="s">
        <v>259</v>
      </c>
    </row>
    <row r="5" spans="1:6" ht="12.75">
      <c r="A5" s="1" t="s">
        <v>11</v>
      </c>
      <c r="B5" s="1">
        <v>1</v>
      </c>
      <c r="C5" t="s">
        <v>12</v>
      </c>
      <c r="D5" t="s">
        <v>260</v>
      </c>
      <c r="F5" t="s">
        <v>259</v>
      </c>
    </row>
    <row r="6" spans="1:6" ht="12.75">
      <c r="A6" s="1" t="s">
        <v>11</v>
      </c>
      <c r="B6" s="1">
        <v>1</v>
      </c>
      <c r="C6" t="s">
        <v>12</v>
      </c>
      <c r="D6" t="s">
        <v>261</v>
      </c>
      <c r="F6" t="s">
        <v>259</v>
      </c>
    </row>
    <row r="7" spans="1:6" ht="12.75">
      <c r="A7" s="1" t="s">
        <v>17</v>
      </c>
      <c r="B7" s="1">
        <v>7</v>
      </c>
      <c r="C7" t="s">
        <v>18</v>
      </c>
      <c r="D7" t="s">
        <v>262</v>
      </c>
      <c r="F7" t="s">
        <v>259</v>
      </c>
    </row>
    <row r="8" spans="1:6" ht="12.75">
      <c r="A8" s="1" t="s">
        <v>17</v>
      </c>
      <c r="B8" s="1">
        <v>2</v>
      </c>
      <c r="C8" t="s">
        <v>18</v>
      </c>
      <c r="D8" t="s">
        <v>263</v>
      </c>
      <c r="F8" t="s">
        <v>259</v>
      </c>
    </row>
    <row r="9" spans="1:6" ht="12.75">
      <c r="A9" s="1" t="s">
        <v>17</v>
      </c>
      <c r="B9" s="1">
        <v>1</v>
      </c>
      <c r="C9" t="s">
        <v>18</v>
      </c>
      <c r="D9" t="s">
        <v>264</v>
      </c>
      <c r="E9" t="s">
        <v>265</v>
      </c>
      <c r="F9" t="s">
        <v>259</v>
      </c>
    </row>
    <row r="10" spans="1:6" ht="12.75">
      <c r="A10" s="1" t="s">
        <v>17</v>
      </c>
      <c r="B10" s="1">
        <v>1</v>
      </c>
      <c r="C10" t="s">
        <v>18</v>
      </c>
      <c r="D10" t="s">
        <v>262</v>
      </c>
      <c r="E10" t="s">
        <v>266</v>
      </c>
      <c r="F10" t="s">
        <v>259</v>
      </c>
    </row>
    <row r="11" spans="1:6" ht="12.75">
      <c r="A11" s="1" t="s">
        <v>17</v>
      </c>
      <c r="B11" s="1">
        <v>1</v>
      </c>
      <c r="C11" t="s">
        <v>18</v>
      </c>
      <c r="D11" t="s">
        <v>263</v>
      </c>
      <c r="E11" t="s">
        <v>266</v>
      </c>
      <c r="F11" t="s">
        <v>259</v>
      </c>
    </row>
    <row r="12" spans="1:6" ht="12.75">
      <c r="A12" s="1" t="s">
        <v>19</v>
      </c>
      <c r="B12" s="1">
        <v>1</v>
      </c>
      <c r="C12" t="s">
        <v>20</v>
      </c>
      <c r="D12" t="s">
        <v>267</v>
      </c>
      <c r="E12" t="s">
        <v>265</v>
      </c>
      <c r="F12" t="s">
        <v>259</v>
      </c>
    </row>
    <row r="13" spans="1:6" ht="12.75">
      <c r="A13" s="1" t="s">
        <v>19</v>
      </c>
      <c r="B13" s="1">
        <v>2</v>
      </c>
      <c r="C13" t="s">
        <v>20</v>
      </c>
      <c r="D13" t="s">
        <v>268</v>
      </c>
      <c r="E13" t="s">
        <v>266</v>
      </c>
      <c r="F13" t="s">
        <v>259</v>
      </c>
    </row>
    <row r="14" spans="1:6" ht="12.75">
      <c r="A14" s="1" t="s">
        <v>19</v>
      </c>
      <c r="B14" s="1">
        <v>1</v>
      </c>
      <c r="C14" t="s">
        <v>20</v>
      </c>
      <c r="D14" t="s">
        <v>269</v>
      </c>
      <c r="E14" t="s">
        <v>266</v>
      </c>
      <c r="F14" t="s">
        <v>259</v>
      </c>
    </row>
    <row r="15" spans="1:6" ht="12.75">
      <c r="A15" s="1" t="s">
        <v>21</v>
      </c>
      <c r="B15" s="1">
        <v>2</v>
      </c>
      <c r="C15" t="s">
        <v>270</v>
      </c>
      <c r="D15" t="s">
        <v>272</v>
      </c>
      <c r="F15" t="s">
        <v>259</v>
      </c>
    </row>
    <row r="16" spans="1:6" ht="12.75">
      <c r="A16" s="1" t="s">
        <v>21</v>
      </c>
      <c r="B16" s="1">
        <v>1</v>
      </c>
      <c r="C16" t="s">
        <v>271</v>
      </c>
      <c r="D16" t="s">
        <v>272</v>
      </c>
      <c r="E16" t="s">
        <v>265</v>
      </c>
      <c r="F16" t="s">
        <v>259</v>
      </c>
    </row>
    <row r="17" spans="1:6" ht="12.75">
      <c r="A17" s="1" t="s">
        <v>21</v>
      </c>
      <c r="B17" s="1">
        <v>1</v>
      </c>
      <c r="C17" t="s">
        <v>271</v>
      </c>
      <c r="D17" t="s">
        <v>272</v>
      </c>
      <c r="E17" t="s">
        <v>266</v>
      </c>
      <c r="F17" t="s">
        <v>259</v>
      </c>
    </row>
    <row r="18" spans="1:6" ht="12.75">
      <c r="A18" s="1" t="s">
        <v>21</v>
      </c>
      <c r="B18" s="1">
        <v>2</v>
      </c>
      <c r="C18" t="s">
        <v>271</v>
      </c>
      <c r="D18" t="s">
        <v>272</v>
      </c>
      <c r="E18" t="s">
        <v>266</v>
      </c>
      <c r="F18" t="s">
        <v>259</v>
      </c>
    </row>
    <row r="19" spans="1:6" ht="12.75">
      <c r="A19" s="1" t="s">
        <v>21</v>
      </c>
      <c r="B19" s="1">
        <v>1</v>
      </c>
      <c r="C19" t="s">
        <v>271</v>
      </c>
      <c r="D19" t="s">
        <v>272</v>
      </c>
      <c r="E19" t="s">
        <v>266</v>
      </c>
      <c r="F19" t="s">
        <v>259</v>
      </c>
    </row>
    <row r="20" spans="1:6" ht="12.75">
      <c r="A20" s="1" t="s">
        <v>21</v>
      </c>
      <c r="B20" s="1">
        <v>1</v>
      </c>
      <c r="C20" t="s">
        <v>270</v>
      </c>
      <c r="D20" t="s">
        <v>272</v>
      </c>
      <c r="E20" t="s">
        <v>266</v>
      </c>
      <c r="F20" t="s">
        <v>259</v>
      </c>
    </row>
    <row r="21" spans="1:6" ht="12.75">
      <c r="A21" s="1" t="s">
        <v>21</v>
      </c>
      <c r="B21" s="1">
        <v>3</v>
      </c>
      <c r="C21" t="s">
        <v>270</v>
      </c>
      <c r="D21" t="s">
        <v>272</v>
      </c>
      <c r="E21" t="s">
        <v>266</v>
      </c>
      <c r="F21" t="s">
        <v>259</v>
      </c>
    </row>
    <row r="22" spans="1:6" ht="12.75">
      <c r="A22" s="1" t="s">
        <v>21</v>
      </c>
      <c r="B22" s="1">
        <v>1</v>
      </c>
      <c r="C22" t="s">
        <v>270</v>
      </c>
      <c r="D22" t="s">
        <v>272</v>
      </c>
      <c r="E22" t="s">
        <v>266</v>
      </c>
      <c r="F22" t="s">
        <v>259</v>
      </c>
    </row>
    <row r="23" spans="1:6" ht="12.75">
      <c r="A23" s="1" t="s">
        <v>21</v>
      </c>
      <c r="B23" s="1">
        <v>1</v>
      </c>
      <c r="C23" t="s">
        <v>270</v>
      </c>
      <c r="D23" t="s">
        <v>272</v>
      </c>
      <c r="E23" t="s">
        <v>266</v>
      </c>
      <c r="F23" t="s">
        <v>259</v>
      </c>
    </row>
    <row r="24" spans="1:6" ht="12.75">
      <c r="A24" s="1" t="s">
        <v>22</v>
      </c>
      <c r="B24" s="1">
        <v>1</v>
      </c>
      <c r="C24" t="s">
        <v>25</v>
      </c>
      <c r="D24" t="s">
        <v>273</v>
      </c>
      <c r="E24" t="s">
        <v>274</v>
      </c>
      <c r="F24" t="s">
        <v>259</v>
      </c>
    </row>
    <row r="25" spans="1:6" ht="12.75">
      <c r="A25" s="1" t="s">
        <v>22</v>
      </c>
      <c r="B25" s="1">
        <v>1</v>
      </c>
      <c r="C25" t="s">
        <v>26</v>
      </c>
      <c r="D25" t="s">
        <v>275</v>
      </c>
      <c r="E25" t="s">
        <v>274</v>
      </c>
      <c r="F25" t="s">
        <v>259</v>
      </c>
    </row>
    <row r="26" spans="1:6" ht="12.75">
      <c r="A26" s="1" t="s">
        <v>22</v>
      </c>
      <c r="B26" s="1">
        <v>2</v>
      </c>
      <c r="C26" t="s">
        <v>26</v>
      </c>
      <c r="D26" t="s">
        <v>276</v>
      </c>
      <c r="E26" t="s">
        <v>274</v>
      </c>
      <c r="F26" t="s">
        <v>259</v>
      </c>
    </row>
    <row r="27" spans="1:6" ht="12.75">
      <c r="A27" s="1" t="s">
        <v>22</v>
      </c>
      <c r="B27" s="1">
        <v>1</v>
      </c>
      <c r="C27" t="s">
        <v>26</v>
      </c>
      <c r="D27" t="s">
        <v>277</v>
      </c>
      <c r="E27" t="s">
        <v>274</v>
      </c>
      <c r="F27" t="s">
        <v>259</v>
      </c>
    </row>
    <row r="28" spans="1:6" ht="12.75">
      <c r="A28" s="1" t="s">
        <v>22</v>
      </c>
      <c r="B28" s="1">
        <v>1</v>
      </c>
      <c r="C28" t="s">
        <v>26</v>
      </c>
      <c r="D28" t="s">
        <v>278</v>
      </c>
      <c r="E28" t="s">
        <v>274</v>
      </c>
      <c r="F28" t="s">
        <v>259</v>
      </c>
    </row>
    <row r="29" spans="1:6" ht="12.75">
      <c r="A29" s="1" t="s">
        <v>22</v>
      </c>
      <c r="B29" s="1">
        <v>1</v>
      </c>
      <c r="C29" t="s">
        <v>27</v>
      </c>
      <c r="D29" t="s">
        <v>279</v>
      </c>
      <c r="E29" t="s">
        <v>274</v>
      </c>
      <c r="F29" t="s">
        <v>259</v>
      </c>
    </row>
    <row r="30" spans="1:6" ht="12.75">
      <c r="A30" s="1" t="s">
        <v>22</v>
      </c>
      <c r="B30" s="1">
        <v>1</v>
      </c>
      <c r="C30" t="s">
        <v>24</v>
      </c>
      <c r="D30" t="s">
        <v>280</v>
      </c>
      <c r="E30" t="s">
        <v>281</v>
      </c>
      <c r="F30" t="s">
        <v>259</v>
      </c>
    </row>
    <row r="31" spans="1:6" ht="12.75">
      <c r="A31" s="1" t="s">
        <v>22</v>
      </c>
      <c r="B31" s="1">
        <v>1</v>
      </c>
      <c r="C31" t="s">
        <v>25</v>
      </c>
      <c r="D31" t="s">
        <v>280</v>
      </c>
      <c r="E31" t="s">
        <v>281</v>
      </c>
      <c r="F31" t="s">
        <v>259</v>
      </c>
    </row>
    <row r="32" spans="1:6" ht="12.75">
      <c r="A32" s="1" t="s">
        <v>22</v>
      </c>
      <c r="B32" s="1">
        <v>1</v>
      </c>
      <c r="C32" t="s">
        <v>23</v>
      </c>
      <c r="D32" t="s">
        <v>282</v>
      </c>
      <c r="E32" t="s">
        <v>265</v>
      </c>
      <c r="F32" t="s">
        <v>259</v>
      </c>
    </row>
    <row r="33" spans="1:6" ht="12.75">
      <c r="A33" s="1" t="s">
        <v>22</v>
      </c>
      <c r="B33" s="1">
        <v>1</v>
      </c>
      <c r="C33" t="s">
        <v>23</v>
      </c>
      <c r="D33" t="s">
        <v>283</v>
      </c>
      <c r="E33" t="s">
        <v>265</v>
      </c>
      <c r="F33" t="s">
        <v>259</v>
      </c>
    </row>
    <row r="34" spans="1:6" ht="12.75">
      <c r="A34" s="1" t="s">
        <v>22</v>
      </c>
      <c r="B34" s="1">
        <v>3</v>
      </c>
      <c r="C34" t="s">
        <v>24</v>
      </c>
      <c r="D34" t="s">
        <v>284</v>
      </c>
      <c r="E34" t="s">
        <v>265</v>
      </c>
      <c r="F34" t="s">
        <v>259</v>
      </c>
    </row>
    <row r="35" spans="1:6" ht="12.75">
      <c r="A35" s="1" t="s">
        <v>22</v>
      </c>
      <c r="B35" s="1">
        <v>1</v>
      </c>
      <c r="C35" t="s">
        <v>25</v>
      </c>
      <c r="D35" t="s">
        <v>285</v>
      </c>
      <c r="E35" t="s">
        <v>265</v>
      </c>
      <c r="F35" t="s">
        <v>259</v>
      </c>
    </row>
    <row r="36" spans="1:6" ht="12.75">
      <c r="A36" s="1" t="s">
        <v>22</v>
      </c>
      <c r="B36" s="1">
        <v>1</v>
      </c>
      <c r="C36" t="s">
        <v>26</v>
      </c>
      <c r="D36" t="s">
        <v>286</v>
      </c>
      <c r="E36" t="s">
        <v>265</v>
      </c>
      <c r="F36" t="s">
        <v>259</v>
      </c>
    </row>
    <row r="37" spans="1:6" ht="12.75">
      <c r="A37" s="1" t="s">
        <v>22</v>
      </c>
      <c r="B37" s="1">
        <v>1</v>
      </c>
      <c r="C37" t="s">
        <v>28</v>
      </c>
      <c r="D37" t="s">
        <v>287</v>
      </c>
      <c r="E37" t="s">
        <v>265</v>
      </c>
      <c r="F37" t="s">
        <v>259</v>
      </c>
    </row>
    <row r="38" spans="1:6" ht="12.75">
      <c r="A38" s="1" t="s">
        <v>22</v>
      </c>
      <c r="B38" s="1">
        <v>1</v>
      </c>
      <c r="C38" t="s">
        <v>28</v>
      </c>
      <c r="D38" t="s">
        <v>288</v>
      </c>
      <c r="E38" t="s">
        <v>265</v>
      </c>
      <c r="F38" t="s">
        <v>259</v>
      </c>
    </row>
    <row r="39" spans="1:6" ht="12.75">
      <c r="A39" s="1" t="s">
        <v>22</v>
      </c>
      <c r="B39" s="1">
        <v>1</v>
      </c>
      <c r="C39" t="s">
        <v>26</v>
      </c>
      <c r="D39" t="s">
        <v>289</v>
      </c>
      <c r="E39" t="s">
        <v>266</v>
      </c>
      <c r="F39" t="s">
        <v>259</v>
      </c>
    </row>
    <row r="40" spans="1:6" ht="12.75">
      <c r="A40" s="1" t="s">
        <v>22</v>
      </c>
      <c r="B40" s="1">
        <v>1</v>
      </c>
      <c r="C40" t="s">
        <v>26</v>
      </c>
      <c r="D40" t="s">
        <v>290</v>
      </c>
      <c r="E40" t="s">
        <v>266</v>
      </c>
      <c r="F40" t="s">
        <v>259</v>
      </c>
    </row>
    <row r="41" spans="1:6" ht="12.75">
      <c r="A41" s="1" t="s">
        <v>22</v>
      </c>
      <c r="B41" s="1">
        <v>1</v>
      </c>
      <c r="C41" t="s">
        <v>27</v>
      </c>
      <c r="D41" t="s">
        <v>291</v>
      </c>
      <c r="E41" t="s">
        <v>266</v>
      </c>
      <c r="F41" t="s">
        <v>259</v>
      </c>
    </row>
    <row r="42" spans="1:6" ht="12.75">
      <c r="A42" s="1" t="s">
        <v>22</v>
      </c>
      <c r="B42" s="1">
        <v>1</v>
      </c>
      <c r="C42" t="s">
        <v>28</v>
      </c>
      <c r="D42" t="s">
        <v>290</v>
      </c>
      <c r="E42" t="s">
        <v>266</v>
      </c>
      <c r="F42" t="s">
        <v>259</v>
      </c>
    </row>
    <row r="43" spans="1:6" ht="12.75">
      <c r="A43" s="1" t="s">
        <v>22</v>
      </c>
      <c r="B43" s="1">
        <v>1</v>
      </c>
      <c r="C43" t="s">
        <v>26</v>
      </c>
      <c r="D43" t="s">
        <v>292</v>
      </c>
      <c r="E43" t="s">
        <v>293</v>
      </c>
      <c r="F43" t="s">
        <v>259</v>
      </c>
    </row>
    <row r="44" spans="1:6" ht="12.75">
      <c r="A44" s="1" t="s">
        <v>29</v>
      </c>
      <c r="B44" s="1">
        <v>1</v>
      </c>
      <c r="C44" t="s">
        <v>187</v>
      </c>
      <c r="D44" t="s">
        <v>294</v>
      </c>
      <c r="E44" t="s">
        <v>265</v>
      </c>
      <c r="F44" t="s">
        <v>259</v>
      </c>
    </row>
    <row r="45" spans="1:6" ht="12.75">
      <c r="A45" s="1" t="s">
        <v>29</v>
      </c>
      <c r="B45" s="1">
        <v>2</v>
      </c>
      <c r="C45" t="s">
        <v>187</v>
      </c>
      <c r="D45" t="s">
        <v>280</v>
      </c>
      <c r="E45" t="s">
        <v>265</v>
      </c>
      <c r="F45" t="s">
        <v>259</v>
      </c>
    </row>
    <row r="46" spans="1:6" ht="12.75">
      <c r="A46" s="1" t="s">
        <v>31</v>
      </c>
      <c r="B46" s="1">
        <v>1</v>
      </c>
      <c r="C46" t="s">
        <v>295</v>
      </c>
      <c r="D46" t="s">
        <v>296</v>
      </c>
      <c r="F46" t="s">
        <v>259</v>
      </c>
    </row>
    <row r="47" spans="1:6" ht="12.75">
      <c r="A47" s="1" t="s">
        <v>31</v>
      </c>
      <c r="B47" s="1">
        <v>1</v>
      </c>
      <c r="C47" t="s">
        <v>297</v>
      </c>
      <c r="D47" t="s">
        <v>262</v>
      </c>
      <c r="F47" t="s">
        <v>259</v>
      </c>
    </row>
    <row r="48" spans="1:6" ht="12.75">
      <c r="A48" s="1" t="s">
        <v>31</v>
      </c>
      <c r="B48" s="1">
        <v>1</v>
      </c>
      <c r="C48" t="s">
        <v>12</v>
      </c>
      <c r="D48" t="s">
        <v>298</v>
      </c>
      <c r="E48" t="s">
        <v>265</v>
      </c>
      <c r="F48" t="s">
        <v>259</v>
      </c>
    </row>
    <row r="49" spans="1:6" ht="12.75">
      <c r="A49" s="1" t="s">
        <v>31</v>
      </c>
      <c r="B49" s="1">
        <v>1</v>
      </c>
      <c r="C49" t="s">
        <v>12</v>
      </c>
      <c r="D49" t="s">
        <v>260</v>
      </c>
      <c r="E49" t="s">
        <v>266</v>
      </c>
      <c r="F49" t="s">
        <v>259</v>
      </c>
    </row>
    <row r="50" spans="1:6" ht="12.75">
      <c r="A50" s="1" t="s">
        <v>31</v>
      </c>
      <c r="B50" s="1">
        <v>2</v>
      </c>
      <c r="C50" t="s">
        <v>295</v>
      </c>
      <c r="D50" t="s">
        <v>263</v>
      </c>
      <c r="E50" t="s">
        <v>266</v>
      </c>
      <c r="F50" t="s">
        <v>259</v>
      </c>
    </row>
    <row r="51" spans="1:6" ht="12.75">
      <c r="A51" s="1" t="s">
        <v>31</v>
      </c>
      <c r="B51" s="1">
        <v>1</v>
      </c>
      <c r="C51" t="s">
        <v>297</v>
      </c>
      <c r="D51" t="s">
        <v>299</v>
      </c>
      <c r="E51" t="s">
        <v>266</v>
      </c>
      <c r="F51" t="s">
        <v>259</v>
      </c>
    </row>
    <row r="52" spans="1:6" ht="12.75">
      <c r="A52" s="1" t="s">
        <v>7</v>
      </c>
      <c r="B52" s="1">
        <v>1</v>
      </c>
      <c r="C52" t="s">
        <v>257</v>
      </c>
      <c r="F52" t="s">
        <v>300</v>
      </c>
    </row>
    <row r="53" spans="1:6" ht="12.75">
      <c r="A53" s="1" t="s">
        <v>7</v>
      </c>
      <c r="B53" s="1">
        <v>1</v>
      </c>
      <c r="C53" t="s">
        <v>257</v>
      </c>
      <c r="D53" t="s">
        <v>301</v>
      </c>
      <c r="E53" t="s">
        <v>266</v>
      </c>
      <c r="F53" t="s">
        <v>300</v>
      </c>
    </row>
    <row r="54" spans="1:6" ht="12.75">
      <c r="A54" s="1" t="s">
        <v>8</v>
      </c>
      <c r="B54" s="1">
        <v>1</v>
      </c>
      <c r="C54" t="s">
        <v>9</v>
      </c>
      <c r="D54" t="s">
        <v>302</v>
      </c>
      <c r="E54" t="s">
        <v>274</v>
      </c>
      <c r="F54" t="s">
        <v>300</v>
      </c>
    </row>
    <row r="55" spans="1:6" ht="12.75">
      <c r="A55" s="1" t="s">
        <v>11</v>
      </c>
      <c r="B55" s="1">
        <v>2</v>
      </c>
      <c r="C55" t="s">
        <v>12</v>
      </c>
      <c r="D55" t="s">
        <v>303</v>
      </c>
      <c r="F55" t="s">
        <v>300</v>
      </c>
    </row>
    <row r="56" spans="1:6" ht="12.75">
      <c r="A56" s="1" t="s">
        <v>11</v>
      </c>
      <c r="B56" s="1">
        <v>1</v>
      </c>
      <c r="C56" t="s">
        <v>12</v>
      </c>
      <c r="D56" t="s">
        <v>304</v>
      </c>
      <c r="F56" t="s">
        <v>300</v>
      </c>
    </row>
    <row r="57" spans="1:6" ht="12.75">
      <c r="A57" s="1" t="s">
        <v>11</v>
      </c>
      <c r="B57" s="1">
        <v>1</v>
      </c>
      <c r="C57" t="s">
        <v>305</v>
      </c>
      <c r="D57" t="s">
        <v>304</v>
      </c>
      <c r="F57" t="s">
        <v>300</v>
      </c>
    </row>
    <row r="58" spans="1:6" ht="12.75">
      <c r="A58" s="1" t="s">
        <v>11</v>
      </c>
      <c r="B58" s="1">
        <v>1</v>
      </c>
      <c r="C58" t="s">
        <v>295</v>
      </c>
      <c r="D58" t="s">
        <v>303</v>
      </c>
      <c r="F58" t="s">
        <v>300</v>
      </c>
    </row>
    <row r="59" spans="1:6" ht="12.75">
      <c r="A59" s="1" t="s">
        <v>11</v>
      </c>
      <c r="B59" s="1">
        <v>1</v>
      </c>
      <c r="C59" t="s">
        <v>12</v>
      </c>
      <c r="D59" t="s">
        <v>306</v>
      </c>
      <c r="E59" t="s">
        <v>266</v>
      </c>
      <c r="F59" t="s">
        <v>300</v>
      </c>
    </row>
    <row r="60" spans="1:6" ht="12.75">
      <c r="A60" s="1" t="s">
        <v>13</v>
      </c>
      <c r="B60" s="1">
        <v>1</v>
      </c>
      <c r="C60" t="s">
        <v>14</v>
      </c>
      <c r="D60" t="s">
        <v>262</v>
      </c>
      <c r="E60" t="s">
        <v>266</v>
      </c>
      <c r="F60" t="s">
        <v>300</v>
      </c>
    </row>
    <row r="61" spans="1:6" ht="12.75">
      <c r="A61" s="1" t="s">
        <v>15</v>
      </c>
      <c r="B61" s="1">
        <v>1</v>
      </c>
      <c r="C61" t="s">
        <v>16</v>
      </c>
      <c r="D61" t="s">
        <v>280</v>
      </c>
      <c r="F61" t="s">
        <v>300</v>
      </c>
    </row>
    <row r="62" spans="1:6" ht="12.75">
      <c r="A62" s="1" t="s">
        <v>15</v>
      </c>
      <c r="B62" s="1">
        <v>1</v>
      </c>
      <c r="C62" t="s">
        <v>16</v>
      </c>
      <c r="D62" t="s">
        <v>307</v>
      </c>
      <c r="E62" t="s">
        <v>266</v>
      </c>
      <c r="F62" t="s">
        <v>300</v>
      </c>
    </row>
    <row r="63" spans="1:6" ht="12.75">
      <c r="A63" s="1" t="s">
        <v>15</v>
      </c>
      <c r="B63" s="1">
        <v>1</v>
      </c>
      <c r="C63" t="s">
        <v>16</v>
      </c>
      <c r="D63" t="s">
        <v>280</v>
      </c>
      <c r="E63" t="s">
        <v>266</v>
      </c>
      <c r="F63" t="s">
        <v>300</v>
      </c>
    </row>
    <row r="64" spans="1:6" ht="12.75">
      <c r="A64" s="1" t="s">
        <v>17</v>
      </c>
      <c r="B64" s="1">
        <v>2</v>
      </c>
      <c r="C64" t="s">
        <v>18</v>
      </c>
      <c r="D64" t="s">
        <v>262</v>
      </c>
      <c r="F64" t="s">
        <v>300</v>
      </c>
    </row>
    <row r="65" spans="1:6" ht="12.75">
      <c r="A65" s="1" t="s">
        <v>17</v>
      </c>
      <c r="B65" s="1">
        <v>1</v>
      </c>
      <c r="C65" t="s">
        <v>18</v>
      </c>
      <c r="D65" t="s">
        <v>308</v>
      </c>
      <c r="F65" t="s">
        <v>300</v>
      </c>
    </row>
    <row r="66" spans="1:6" ht="12.75">
      <c r="A66" s="1" t="s">
        <v>17</v>
      </c>
      <c r="B66" s="1">
        <v>1</v>
      </c>
      <c r="C66" t="s">
        <v>18</v>
      </c>
      <c r="D66" t="s">
        <v>280</v>
      </c>
      <c r="F66" t="s">
        <v>300</v>
      </c>
    </row>
    <row r="67" spans="1:6" ht="12.75">
      <c r="A67" s="1" t="s">
        <v>17</v>
      </c>
      <c r="B67" s="1">
        <v>1</v>
      </c>
      <c r="C67" t="s">
        <v>18</v>
      </c>
      <c r="D67" t="s">
        <v>262</v>
      </c>
      <c r="E67" t="s">
        <v>266</v>
      </c>
      <c r="F67" t="s">
        <v>300</v>
      </c>
    </row>
    <row r="68" spans="1:6" ht="12.75">
      <c r="A68" s="1" t="s">
        <v>19</v>
      </c>
      <c r="B68" s="1">
        <v>3</v>
      </c>
      <c r="C68" t="s">
        <v>20</v>
      </c>
      <c r="D68" t="s">
        <v>309</v>
      </c>
      <c r="E68" t="s">
        <v>266</v>
      </c>
      <c r="F68" t="s">
        <v>300</v>
      </c>
    </row>
    <row r="69" spans="1:6" ht="12.75">
      <c r="A69" s="1" t="s">
        <v>19</v>
      </c>
      <c r="B69" s="1">
        <v>1</v>
      </c>
      <c r="C69" t="s">
        <v>20</v>
      </c>
      <c r="D69" t="s">
        <v>310</v>
      </c>
      <c r="E69" t="s">
        <v>293</v>
      </c>
      <c r="F69" t="s">
        <v>300</v>
      </c>
    </row>
    <row r="70" spans="1:6" ht="12.75">
      <c r="A70" s="1" t="s">
        <v>21</v>
      </c>
      <c r="B70" s="1">
        <v>1</v>
      </c>
      <c r="C70" t="s">
        <v>311</v>
      </c>
      <c r="D70" t="s">
        <v>272</v>
      </c>
      <c r="E70" t="s">
        <v>266</v>
      </c>
      <c r="F70" t="s">
        <v>300</v>
      </c>
    </row>
    <row r="71" spans="1:6" ht="12.75">
      <c r="A71" s="1" t="s">
        <v>21</v>
      </c>
      <c r="B71" s="1">
        <v>4</v>
      </c>
      <c r="C71" t="s">
        <v>271</v>
      </c>
      <c r="D71" t="s">
        <v>272</v>
      </c>
      <c r="E71" t="s">
        <v>266</v>
      </c>
      <c r="F71" t="s">
        <v>300</v>
      </c>
    </row>
    <row r="72" spans="1:6" ht="12.75">
      <c r="A72" s="1" t="s">
        <v>21</v>
      </c>
      <c r="B72" s="1">
        <v>6</v>
      </c>
      <c r="C72" t="s">
        <v>270</v>
      </c>
      <c r="D72" t="s">
        <v>272</v>
      </c>
      <c r="E72" t="s">
        <v>266</v>
      </c>
      <c r="F72" t="s">
        <v>300</v>
      </c>
    </row>
    <row r="73" spans="1:6" ht="12.75">
      <c r="A73" s="1" t="s">
        <v>312</v>
      </c>
      <c r="B73" s="1">
        <v>2</v>
      </c>
      <c r="C73" t="s">
        <v>313</v>
      </c>
      <c r="D73" t="s">
        <v>314</v>
      </c>
      <c r="E73" t="s">
        <v>266</v>
      </c>
      <c r="F73" t="s">
        <v>300</v>
      </c>
    </row>
    <row r="74" spans="1:6" ht="12.75">
      <c r="A74" s="1" t="s">
        <v>22</v>
      </c>
      <c r="B74" s="1">
        <v>1</v>
      </c>
      <c r="C74" t="s">
        <v>25</v>
      </c>
      <c r="D74" t="s">
        <v>277</v>
      </c>
      <c r="E74" t="s">
        <v>274</v>
      </c>
      <c r="F74" t="s">
        <v>300</v>
      </c>
    </row>
    <row r="75" spans="1:6" ht="12.75">
      <c r="A75" s="1" t="s">
        <v>22</v>
      </c>
      <c r="B75" s="1">
        <v>2</v>
      </c>
      <c r="C75" t="s">
        <v>26</v>
      </c>
      <c r="D75" t="s">
        <v>315</v>
      </c>
      <c r="E75" t="s">
        <v>274</v>
      </c>
      <c r="F75" t="s">
        <v>300</v>
      </c>
    </row>
    <row r="76" spans="1:6" ht="12.75">
      <c r="A76" s="1" t="s">
        <v>22</v>
      </c>
      <c r="B76" s="1">
        <v>1</v>
      </c>
      <c r="C76" t="s">
        <v>26</v>
      </c>
      <c r="D76" t="s">
        <v>316</v>
      </c>
      <c r="E76" t="s">
        <v>274</v>
      </c>
      <c r="F76" t="s">
        <v>300</v>
      </c>
    </row>
    <row r="77" spans="1:6" ht="12.75">
      <c r="A77" s="1" t="s">
        <v>22</v>
      </c>
      <c r="B77" s="1">
        <v>1</v>
      </c>
      <c r="C77" t="s">
        <v>26</v>
      </c>
      <c r="D77" t="s">
        <v>317</v>
      </c>
      <c r="E77" t="s">
        <v>274</v>
      </c>
      <c r="F77" t="s">
        <v>300</v>
      </c>
    </row>
    <row r="78" spans="1:6" ht="12.75">
      <c r="A78" s="1" t="s">
        <v>22</v>
      </c>
      <c r="B78" s="1">
        <v>1</v>
      </c>
      <c r="C78" t="s">
        <v>26</v>
      </c>
      <c r="D78" t="s">
        <v>318</v>
      </c>
      <c r="E78" t="s">
        <v>274</v>
      </c>
      <c r="F78" t="s">
        <v>300</v>
      </c>
    </row>
    <row r="79" spans="1:6" ht="12.75">
      <c r="A79" s="1" t="s">
        <v>22</v>
      </c>
      <c r="B79" s="1">
        <v>1</v>
      </c>
      <c r="C79" t="s">
        <v>25</v>
      </c>
      <c r="D79" t="s">
        <v>319</v>
      </c>
      <c r="E79" t="s">
        <v>265</v>
      </c>
      <c r="F79" t="s">
        <v>300</v>
      </c>
    </row>
    <row r="80" spans="1:6" ht="12.75">
      <c r="A80" s="1" t="s">
        <v>22</v>
      </c>
      <c r="B80" s="1">
        <v>1</v>
      </c>
      <c r="C80" t="s">
        <v>25</v>
      </c>
      <c r="D80" t="s">
        <v>320</v>
      </c>
      <c r="E80" t="s">
        <v>265</v>
      </c>
      <c r="F80" t="s">
        <v>300</v>
      </c>
    </row>
    <row r="81" spans="1:6" ht="12.75">
      <c r="A81" s="1" t="s">
        <v>22</v>
      </c>
      <c r="B81" s="1">
        <v>1</v>
      </c>
      <c r="C81" t="s">
        <v>26</v>
      </c>
      <c r="D81" t="s">
        <v>321</v>
      </c>
      <c r="E81" t="s">
        <v>265</v>
      </c>
      <c r="F81" t="s">
        <v>300</v>
      </c>
    </row>
    <row r="82" spans="1:6" ht="12.75">
      <c r="A82" s="1" t="s">
        <v>22</v>
      </c>
      <c r="B82" s="1">
        <v>1</v>
      </c>
      <c r="C82" t="s">
        <v>28</v>
      </c>
      <c r="D82" t="s">
        <v>287</v>
      </c>
      <c r="E82" t="s">
        <v>265</v>
      </c>
      <c r="F82" t="s">
        <v>300</v>
      </c>
    </row>
    <row r="83" spans="1:6" ht="12.75">
      <c r="A83" s="1" t="s">
        <v>22</v>
      </c>
      <c r="B83" s="1">
        <v>1</v>
      </c>
      <c r="C83" t="s">
        <v>28</v>
      </c>
      <c r="D83" t="s">
        <v>280</v>
      </c>
      <c r="E83" t="s">
        <v>265</v>
      </c>
      <c r="F83" t="s">
        <v>300</v>
      </c>
    </row>
    <row r="84" spans="1:6" ht="12.75">
      <c r="A84" s="1" t="s">
        <v>22</v>
      </c>
      <c r="B84" s="1">
        <v>1</v>
      </c>
      <c r="C84" t="s">
        <v>25</v>
      </c>
      <c r="E84" t="s">
        <v>266</v>
      </c>
      <c r="F84" t="s">
        <v>300</v>
      </c>
    </row>
    <row r="85" spans="1:6" ht="12.75">
      <c r="A85" s="1" t="s">
        <v>22</v>
      </c>
      <c r="B85" s="1">
        <v>1</v>
      </c>
      <c r="C85" t="s">
        <v>26</v>
      </c>
      <c r="D85" t="s">
        <v>322</v>
      </c>
      <c r="E85" t="s">
        <v>266</v>
      </c>
      <c r="F85" t="s">
        <v>300</v>
      </c>
    </row>
    <row r="86" spans="1:6" ht="12.75">
      <c r="A86" s="1" t="s">
        <v>22</v>
      </c>
      <c r="B86" s="1">
        <v>1</v>
      </c>
      <c r="C86" t="s">
        <v>27</v>
      </c>
      <c r="D86" t="s">
        <v>323</v>
      </c>
      <c r="E86" t="s">
        <v>266</v>
      </c>
      <c r="F86" t="s">
        <v>300</v>
      </c>
    </row>
    <row r="87" spans="1:6" ht="12.75">
      <c r="A87" s="1" t="s">
        <v>22</v>
      </c>
      <c r="B87" s="1">
        <v>1</v>
      </c>
      <c r="C87" t="s">
        <v>26</v>
      </c>
      <c r="D87" t="s">
        <v>292</v>
      </c>
      <c r="E87" t="s">
        <v>293</v>
      </c>
      <c r="F87" t="s">
        <v>300</v>
      </c>
    </row>
    <row r="88" spans="1:6" ht="12.75">
      <c r="A88" s="1" t="s">
        <v>22</v>
      </c>
      <c r="B88" s="1">
        <v>1</v>
      </c>
      <c r="C88" t="s">
        <v>26</v>
      </c>
      <c r="D88" t="s">
        <v>324</v>
      </c>
      <c r="E88" t="s">
        <v>293</v>
      </c>
      <c r="F88" t="s">
        <v>300</v>
      </c>
    </row>
    <row r="89" spans="1:6" ht="12.75">
      <c r="A89" s="1" t="s">
        <v>31</v>
      </c>
      <c r="B89" s="1">
        <v>1</v>
      </c>
      <c r="C89" t="s">
        <v>12</v>
      </c>
      <c r="D89" t="s">
        <v>325</v>
      </c>
      <c r="F89" t="s">
        <v>300</v>
      </c>
    </row>
    <row r="90" spans="1:6" ht="12.75">
      <c r="A90" s="1" t="s">
        <v>31</v>
      </c>
      <c r="B90" s="1">
        <v>1</v>
      </c>
      <c r="C90" t="s">
        <v>295</v>
      </c>
      <c r="D90" t="s">
        <v>296</v>
      </c>
      <c r="F90" t="s">
        <v>300</v>
      </c>
    </row>
    <row r="91" spans="1:6" ht="12.75">
      <c r="A91" s="1" t="s">
        <v>31</v>
      </c>
      <c r="B91" s="1">
        <v>1</v>
      </c>
      <c r="C91" t="s">
        <v>12</v>
      </c>
      <c r="D91" t="s">
        <v>261</v>
      </c>
      <c r="E91" t="s">
        <v>266</v>
      </c>
      <c r="F91" t="s">
        <v>300</v>
      </c>
    </row>
    <row r="92" spans="1:6" ht="12.75">
      <c r="A92" s="1" t="s">
        <v>31</v>
      </c>
      <c r="B92" s="1">
        <v>1</v>
      </c>
      <c r="C92" t="s">
        <v>297</v>
      </c>
      <c r="D92" t="s">
        <v>299</v>
      </c>
      <c r="E92" t="s">
        <v>266</v>
      </c>
      <c r="F92" t="s">
        <v>300</v>
      </c>
    </row>
    <row r="93" spans="1:6" ht="12.75">
      <c r="A93" s="1" t="s">
        <v>21</v>
      </c>
      <c r="B93" s="1">
        <v>3</v>
      </c>
      <c r="C93" t="s">
        <v>271</v>
      </c>
      <c r="F93" t="s">
        <v>326</v>
      </c>
    </row>
    <row r="95" ht="12.75">
      <c r="B95" s="4">
        <f>SUM(B4:B94)</f>
        <v>123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1" fitToWidth="1" horizontalDpi="600" verticalDpi="600" orientation="portrait" paperSize="9" scale="64" r:id="rId1"/>
  <headerFooter alignWithMargins="0">
    <oddHeader>&amp;C&amp;"Arial,Fett"&amp;12&amp;EZuordnung von Hilfen zu den Trägern - RSD D - März 2007</oddHeader>
    <oddFooter>&amp;CSeite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I595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27" customWidth="1"/>
    <col min="2" max="2" width="6.7109375" style="113" customWidth="1"/>
    <col min="3" max="3" width="53.421875" style="114" customWidth="1"/>
    <col min="4" max="4" width="44.28125" style="64" bestFit="1" customWidth="1"/>
    <col min="5" max="5" width="18.7109375" style="114" customWidth="1"/>
    <col min="6" max="6" width="12.8515625" style="113" customWidth="1"/>
    <col min="7" max="61" width="11.421875" style="49" customWidth="1"/>
  </cols>
  <sheetData>
    <row r="1" spans="1:61" s="107" customFormat="1" ht="12.75">
      <c r="A1" s="108" t="s">
        <v>114</v>
      </c>
      <c r="B1" s="108" t="s">
        <v>113</v>
      </c>
      <c r="C1" s="109" t="s">
        <v>0</v>
      </c>
      <c r="D1" s="109" t="s">
        <v>111</v>
      </c>
      <c r="E1" s="109" t="s">
        <v>112</v>
      </c>
      <c r="F1" s="110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</row>
    <row r="2" spans="1:61" s="107" customFormat="1" ht="12.75">
      <c r="A2" s="108" t="s">
        <v>115</v>
      </c>
      <c r="B2" s="108" t="s">
        <v>0</v>
      </c>
      <c r="C2" s="109"/>
      <c r="D2" s="109"/>
      <c r="E2" s="109"/>
      <c r="F2" s="108" t="s">
        <v>527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</row>
    <row r="3" spans="1:6" ht="12.75">
      <c r="A3" s="111"/>
      <c r="B3" s="111"/>
      <c r="C3" s="112"/>
      <c r="D3" s="112"/>
      <c r="E3" s="112"/>
      <c r="F3" s="111"/>
    </row>
    <row r="4" spans="1:61" s="102" customFormat="1" ht="12.75">
      <c r="A4" s="113" t="s">
        <v>7</v>
      </c>
      <c r="B4" s="113">
        <v>1</v>
      </c>
      <c r="C4" s="114" t="s">
        <v>257</v>
      </c>
      <c r="D4" s="64" t="s">
        <v>328</v>
      </c>
      <c r="E4" s="114"/>
      <c r="F4" s="114" t="s">
        <v>327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</row>
    <row r="5" spans="1:61" s="102" customFormat="1" ht="12.75">
      <c r="A5" s="115" t="s">
        <v>22</v>
      </c>
      <c r="B5" s="115">
        <v>1</v>
      </c>
      <c r="C5" s="116" t="s">
        <v>23</v>
      </c>
      <c r="D5" s="64" t="s">
        <v>328</v>
      </c>
      <c r="E5" s="116" t="s">
        <v>265</v>
      </c>
      <c r="F5" s="116" t="s">
        <v>468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</row>
    <row r="6" spans="1:61" s="102" customFormat="1" ht="12.75">
      <c r="A6" s="113" t="s">
        <v>7</v>
      </c>
      <c r="B6" s="113">
        <v>1</v>
      </c>
      <c r="C6" s="114" t="s">
        <v>257</v>
      </c>
      <c r="D6" s="64" t="s">
        <v>379</v>
      </c>
      <c r="E6" s="114"/>
      <c r="F6" s="114" t="s">
        <v>380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</row>
    <row r="7" spans="1:61" s="102" customFormat="1" ht="12.75">
      <c r="A7" s="115" t="s">
        <v>22</v>
      </c>
      <c r="B7" s="115">
        <v>3</v>
      </c>
      <c r="C7" s="116" t="s">
        <v>24</v>
      </c>
      <c r="D7" s="64" t="s">
        <v>284</v>
      </c>
      <c r="E7" s="116" t="s">
        <v>265</v>
      </c>
      <c r="F7" s="116" t="s">
        <v>259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</row>
    <row r="8" spans="1:61" s="102" customFormat="1" ht="12.75">
      <c r="A8" s="115" t="s">
        <v>22</v>
      </c>
      <c r="B8" s="115">
        <v>1</v>
      </c>
      <c r="C8" s="116" t="s">
        <v>27</v>
      </c>
      <c r="D8" s="64" t="s">
        <v>407</v>
      </c>
      <c r="E8" s="116" t="s">
        <v>265</v>
      </c>
      <c r="F8" s="116" t="s">
        <v>401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</row>
    <row r="9" spans="1:61" s="102" customFormat="1" ht="12.75">
      <c r="A9" s="42" t="s">
        <v>22</v>
      </c>
      <c r="B9" s="42">
        <v>1</v>
      </c>
      <c r="C9" s="117" t="s">
        <v>26</v>
      </c>
      <c r="D9" s="64" t="s">
        <v>482</v>
      </c>
      <c r="E9" s="117" t="s">
        <v>274</v>
      </c>
      <c r="F9" s="117" t="s">
        <v>468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</row>
    <row r="10" spans="1:61" s="102" customFormat="1" ht="12.75">
      <c r="A10" s="42" t="s">
        <v>22</v>
      </c>
      <c r="B10" s="42">
        <v>1</v>
      </c>
      <c r="C10" s="117" t="s">
        <v>26</v>
      </c>
      <c r="D10" s="64" t="s">
        <v>456</v>
      </c>
      <c r="E10" s="117" t="s">
        <v>274</v>
      </c>
      <c r="F10" s="117" t="s">
        <v>444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</row>
    <row r="11" spans="1:61" s="102" customFormat="1" ht="12.75">
      <c r="A11" s="118" t="s">
        <v>22</v>
      </c>
      <c r="B11" s="118">
        <v>1</v>
      </c>
      <c r="C11" s="119" t="s">
        <v>25</v>
      </c>
      <c r="D11" s="64" t="s">
        <v>292</v>
      </c>
      <c r="E11" s="119" t="s">
        <v>293</v>
      </c>
      <c r="F11" s="119" t="s">
        <v>327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</row>
    <row r="12" spans="1:61" s="102" customFormat="1" ht="12.75">
      <c r="A12" s="118" t="s">
        <v>22</v>
      </c>
      <c r="B12" s="118">
        <v>1</v>
      </c>
      <c r="C12" s="119" t="s">
        <v>26</v>
      </c>
      <c r="D12" s="64" t="s">
        <v>292</v>
      </c>
      <c r="E12" s="119" t="s">
        <v>293</v>
      </c>
      <c r="F12" s="119" t="s">
        <v>259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</row>
    <row r="13" spans="1:61" s="102" customFormat="1" ht="12.75">
      <c r="A13" s="118" t="s">
        <v>22</v>
      </c>
      <c r="B13" s="118">
        <v>1</v>
      </c>
      <c r="C13" s="119" t="s">
        <v>26</v>
      </c>
      <c r="D13" s="64" t="s">
        <v>292</v>
      </c>
      <c r="E13" s="119" t="s">
        <v>293</v>
      </c>
      <c r="F13" s="119" t="s">
        <v>300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</row>
    <row r="14" spans="1:61" s="102" customFormat="1" ht="12.75">
      <c r="A14" s="42" t="s">
        <v>22</v>
      </c>
      <c r="B14" s="42">
        <v>1</v>
      </c>
      <c r="C14" s="117" t="s">
        <v>26</v>
      </c>
      <c r="D14" s="64" t="s">
        <v>390</v>
      </c>
      <c r="E14" s="117" t="s">
        <v>274</v>
      </c>
      <c r="F14" s="117" t="s">
        <v>380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</row>
    <row r="15" spans="1:61" s="102" customFormat="1" ht="12.75">
      <c r="A15" s="115" t="s">
        <v>11</v>
      </c>
      <c r="B15" s="115">
        <v>1</v>
      </c>
      <c r="C15" s="116" t="s">
        <v>418</v>
      </c>
      <c r="D15" s="64" t="s">
        <v>419</v>
      </c>
      <c r="E15" s="116" t="s">
        <v>265</v>
      </c>
      <c r="F15" s="116" t="s">
        <v>492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</row>
    <row r="16" spans="1:61" s="102" customFormat="1" ht="12.75">
      <c r="A16" s="113" t="s">
        <v>11</v>
      </c>
      <c r="B16" s="113">
        <v>1</v>
      </c>
      <c r="C16" s="114" t="s">
        <v>418</v>
      </c>
      <c r="D16" s="64" t="s">
        <v>419</v>
      </c>
      <c r="E16" s="114"/>
      <c r="F16" s="114" t="s">
        <v>411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</row>
    <row r="17" spans="1:61" s="102" customFormat="1" ht="12.75">
      <c r="A17" s="120" t="s">
        <v>17</v>
      </c>
      <c r="B17" s="120">
        <v>2</v>
      </c>
      <c r="C17" s="121" t="s">
        <v>18</v>
      </c>
      <c r="D17" s="64" t="s">
        <v>422</v>
      </c>
      <c r="E17" s="121" t="s">
        <v>266</v>
      </c>
      <c r="F17" s="121" t="s">
        <v>444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</row>
    <row r="18" spans="1:61" s="102" customFormat="1" ht="12.75">
      <c r="A18" s="113" t="s">
        <v>17</v>
      </c>
      <c r="B18" s="113">
        <v>1</v>
      </c>
      <c r="C18" s="114" t="s">
        <v>18</v>
      </c>
      <c r="D18" s="64" t="s">
        <v>422</v>
      </c>
      <c r="E18" s="114"/>
      <c r="F18" s="114" t="s">
        <v>411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</row>
    <row r="19" spans="1:61" s="102" customFormat="1" ht="12.75">
      <c r="A19" s="42" t="s">
        <v>22</v>
      </c>
      <c r="B19" s="42">
        <v>1</v>
      </c>
      <c r="C19" s="117" t="s">
        <v>26</v>
      </c>
      <c r="D19" s="64" t="s">
        <v>353</v>
      </c>
      <c r="E19" s="117" t="s">
        <v>274</v>
      </c>
      <c r="F19" s="117" t="s">
        <v>327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</row>
    <row r="20" spans="1:61" s="102" customFormat="1" ht="12.75">
      <c r="A20" s="118" t="s">
        <v>22</v>
      </c>
      <c r="B20" s="118">
        <v>1</v>
      </c>
      <c r="C20" s="119" t="s">
        <v>26</v>
      </c>
      <c r="D20" s="64" t="s">
        <v>324</v>
      </c>
      <c r="E20" s="119" t="s">
        <v>293</v>
      </c>
      <c r="F20" s="119" t="s">
        <v>300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</row>
    <row r="21" spans="1:61" s="102" customFormat="1" ht="12.75">
      <c r="A21" s="115" t="s">
        <v>31</v>
      </c>
      <c r="B21" s="115">
        <v>1</v>
      </c>
      <c r="C21" s="116" t="s">
        <v>297</v>
      </c>
      <c r="D21" s="64" t="s">
        <v>409</v>
      </c>
      <c r="E21" s="116" t="s">
        <v>265</v>
      </c>
      <c r="F21" s="116" t="s">
        <v>401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</row>
    <row r="22" spans="1:61" s="102" customFormat="1" ht="12.75">
      <c r="A22" s="120" t="s">
        <v>11</v>
      </c>
      <c r="B22" s="120">
        <v>1</v>
      </c>
      <c r="C22" s="121" t="s">
        <v>12</v>
      </c>
      <c r="D22" s="64" t="s">
        <v>344</v>
      </c>
      <c r="E22" s="121" t="s">
        <v>266</v>
      </c>
      <c r="F22" s="121" t="s">
        <v>327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</row>
    <row r="23" spans="1:61" s="102" customFormat="1" ht="12.75">
      <c r="A23" s="113" t="s">
        <v>11</v>
      </c>
      <c r="B23" s="113">
        <v>1</v>
      </c>
      <c r="C23" s="114" t="s">
        <v>12</v>
      </c>
      <c r="D23" s="64" t="s">
        <v>344</v>
      </c>
      <c r="E23" s="114"/>
      <c r="F23" s="114" t="s">
        <v>411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</row>
    <row r="24" spans="1:61" s="102" customFormat="1" ht="12.75">
      <c r="A24" s="115" t="s">
        <v>31</v>
      </c>
      <c r="B24" s="115">
        <v>1</v>
      </c>
      <c r="C24" s="116" t="s">
        <v>297</v>
      </c>
      <c r="D24" s="64" t="s">
        <v>299</v>
      </c>
      <c r="E24" s="116" t="s">
        <v>265</v>
      </c>
      <c r="F24" s="116" t="s">
        <v>468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</row>
    <row r="25" spans="1:61" s="102" customFormat="1" ht="12.75">
      <c r="A25" s="115" t="s">
        <v>31</v>
      </c>
      <c r="B25" s="115">
        <v>1</v>
      </c>
      <c r="C25" s="116" t="s">
        <v>297</v>
      </c>
      <c r="D25" s="64" t="s">
        <v>299</v>
      </c>
      <c r="E25" s="116" t="s">
        <v>265</v>
      </c>
      <c r="F25" s="116" t="s">
        <v>411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</row>
    <row r="26" spans="1:61" s="102" customFormat="1" ht="12.75">
      <c r="A26" s="120" t="s">
        <v>31</v>
      </c>
      <c r="B26" s="120">
        <v>1</v>
      </c>
      <c r="C26" s="121" t="s">
        <v>297</v>
      </c>
      <c r="D26" s="64" t="s">
        <v>299</v>
      </c>
      <c r="E26" s="121" t="s">
        <v>266</v>
      </c>
      <c r="F26" s="120" t="s">
        <v>1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</row>
    <row r="27" spans="1:61" s="102" customFormat="1" ht="12.75">
      <c r="A27" s="120" t="s">
        <v>31</v>
      </c>
      <c r="B27" s="120">
        <v>1</v>
      </c>
      <c r="C27" s="121" t="s">
        <v>297</v>
      </c>
      <c r="D27" s="64" t="s">
        <v>299</v>
      </c>
      <c r="E27" s="121" t="s">
        <v>266</v>
      </c>
      <c r="F27" s="121" t="s">
        <v>468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</row>
    <row r="28" spans="1:61" s="102" customFormat="1" ht="12.75">
      <c r="A28" s="120" t="s">
        <v>31</v>
      </c>
      <c r="B28" s="120">
        <v>3</v>
      </c>
      <c r="C28" s="121" t="s">
        <v>297</v>
      </c>
      <c r="D28" s="64" t="s">
        <v>299</v>
      </c>
      <c r="E28" s="121" t="s">
        <v>266</v>
      </c>
      <c r="F28" s="121" t="s">
        <v>492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</row>
    <row r="29" spans="1:61" s="102" customFormat="1" ht="12.75">
      <c r="A29" s="120" t="s">
        <v>31</v>
      </c>
      <c r="B29" s="120">
        <v>1</v>
      </c>
      <c r="C29" s="121" t="s">
        <v>297</v>
      </c>
      <c r="D29" s="64" t="s">
        <v>299</v>
      </c>
      <c r="E29" s="121" t="s">
        <v>266</v>
      </c>
      <c r="F29" s="121" t="s">
        <v>444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</row>
    <row r="30" spans="1:61" s="102" customFormat="1" ht="12.75">
      <c r="A30" s="120" t="s">
        <v>31</v>
      </c>
      <c r="B30" s="120">
        <v>1</v>
      </c>
      <c r="C30" s="121" t="s">
        <v>297</v>
      </c>
      <c r="D30" s="64" t="s">
        <v>299</v>
      </c>
      <c r="E30" s="121" t="s">
        <v>266</v>
      </c>
      <c r="F30" s="121" t="s">
        <v>380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</row>
    <row r="31" spans="1:61" s="102" customFormat="1" ht="12.75">
      <c r="A31" s="120" t="s">
        <v>31</v>
      </c>
      <c r="B31" s="120">
        <v>1</v>
      </c>
      <c r="C31" s="121" t="s">
        <v>297</v>
      </c>
      <c r="D31" s="64" t="s">
        <v>299</v>
      </c>
      <c r="E31" s="121" t="s">
        <v>266</v>
      </c>
      <c r="F31" s="121" t="s">
        <v>259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</row>
    <row r="32" spans="1:61" s="102" customFormat="1" ht="12.75">
      <c r="A32" s="120" t="s">
        <v>31</v>
      </c>
      <c r="B32" s="120">
        <v>1</v>
      </c>
      <c r="C32" s="121" t="s">
        <v>297</v>
      </c>
      <c r="D32" s="64" t="s">
        <v>299</v>
      </c>
      <c r="E32" s="121" t="s">
        <v>266</v>
      </c>
      <c r="F32" s="121" t="s">
        <v>300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</row>
    <row r="33" spans="1:61" s="102" customFormat="1" ht="12.75">
      <c r="A33" s="113" t="s">
        <v>31</v>
      </c>
      <c r="B33" s="113">
        <v>1</v>
      </c>
      <c r="C33" s="114" t="s">
        <v>297</v>
      </c>
      <c r="D33" s="64" t="s">
        <v>299</v>
      </c>
      <c r="E33" s="114"/>
      <c r="F33" s="114" t="s">
        <v>411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</row>
    <row r="34" spans="1:61" s="102" customFormat="1" ht="12.75">
      <c r="A34" s="113" t="s">
        <v>31</v>
      </c>
      <c r="B34" s="113">
        <v>2</v>
      </c>
      <c r="C34" s="114" t="s">
        <v>297</v>
      </c>
      <c r="D34" s="64" t="s">
        <v>299</v>
      </c>
      <c r="E34" s="114"/>
      <c r="F34" s="114" t="s">
        <v>444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</row>
    <row r="35" spans="1:61" s="102" customFormat="1" ht="12.75">
      <c r="A35" s="113" t="s">
        <v>11</v>
      </c>
      <c r="B35" s="113">
        <v>1</v>
      </c>
      <c r="C35" s="114" t="s">
        <v>12</v>
      </c>
      <c r="D35" s="64" t="s">
        <v>336</v>
      </c>
      <c r="E35" s="114"/>
      <c r="F35" s="114" t="s">
        <v>327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</row>
    <row r="36" spans="1:61" s="102" customFormat="1" ht="12.75">
      <c r="A36" s="113" t="s">
        <v>11</v>
      </c>
      <c r="B36" s="113">
        <v>1</v>
      </c>
      <c r="C36" s="114" t="s">
        <v>12</v>
      </c>
      <c r="D36" s="64" t="s">
        <v>337</v>
      </c>
      <c r="E36" s="114"/>
      <c r="F36" s="114" t="s">
        <v>327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</row>
    <row r="37" spans="1:61" s="102" customFormat="1" ht="12.75">
      <c r="A37" s="42" t="s">
        <v>22</v>
      </c>
      <c r="B37" s="42">
        <v>1</v>
      </c>
      <c r="C37" s="117" t="s">
        <v>25</v>
      </c>
      <c r="D37" s="64" t="s">
        <v>273</v>
      </c>
      <c r="E37" s="117" t="s">
        <v>274</v>
      </c>
      <c r="F37" s="117" t="s">
        <v>492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</row>
    <row r="38" spans="1:61" s="102" customFormat="1" ht="12.75">
      <c r="A38" s="42" t="s">
        <v>22</v>
      </c>
      <c r="B38" s="42">
        <v>1</v>
      </c>
      <c r="C38" s="117" t="s">
        <v>25</v>
      </c>
      <c r="D38" s="64" t="s">
        <v>273</v>
      </c>
      <c r="E38" s="117" t="s">
        <v>274</v>
      </c>
      <c r="F38" s="117" t="s">
        <v>259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</row>
    <row r="39" spans="1:61" s="102" customFormat="1" ht="12.75">
      <c r="A39" s="42" t="s">
        <v>22</v>
      </c>
      <c r="B39" s="42">
        <v>1</v>
      </c>
      <c r="C39" s="117" t="s">
        <v>26</v>
      </c>
      <c r="D39" s="64" t="s">
        <v>273</v>
      </c>
      <c r="E39" s="117" t="s">
        <v>274</v>
      </c>
      <c r="F39" s="117" t="s">
        <v>468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</row>
    <row r="40" spans="1:61" s="102" customFormat="1" ht="12.75">
      <c r="A40" s="42" t="s">
        <v>22</v>
      </c>
      <c r="B40" s="42">
        <v>1</v>
      </c>
      <c r="C40" s="117" t="s">
        <v>26</v>
      </c>
      <c r="D40" s="64" t="s">
        <v>273</v>
      </c>
      <c r="E40" s="117" t="s">
        <v>274</v>
      </c>
      <c r="F40" s="117" t="s">
        <v>492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</row>
    <row r="41" spans="1:61" s="102" customFormat="1" ht="12.75">
      <c r="A41" s="42" t="s">
        <v>22</v>
      </c>
      <c r="B41" s="42">
        <v>1</v>
      </c>
      <c r="C41" s="117" t="s">
        <v>26</v>
      </c>
      <c r="D41" s="64" t="s">
        <v>273</v>
      </c>
      <c r="E41" s="117" t="s">
        <v>274</v>
      </c>
      <c r="F41" s="117" t="s">
        <v>411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</row>
    <row r="42" spans="1:61" s="102" customFormat="1" ht="12.75">
      <c r="A42" s="118" t="s">
        <v>22</v>
      </c>
      <c r="B42" s="118">
        <v>1</v>
      </c>
      <c r="C42" s="119" t="s">
        <v>26</v>
      </c>
      <c r="D42" s="64" t="s">
        <v>273</v>
      </c>
      <c r="E42" s="119" t="s">
        <v>293</v>
      </c>
      <c r="F42" s="119" t="s">
        <v>411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</row>
    <row r="43" spans="1:61" s="102" customFormat="1" ht="12.75">
      <c r="A43" s="118" t="s">
        <v>22</v>
      </c>
      <c r="B43" s="118">
        <v>1</v>
      </c>
      <c r="C43" s="119" t="s">
        <v>26</v>
      </c>
      <c r="D43" s="64" t="s">
        <v>273</v>
      </c>
      <c r="E43" s="119" t="s">
        <v>293</v>
      </c>
      <c r="F43" s="119" t="s">
        <v>444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</row>
    <row r="44" spans="1:61" s="102" customFormat="1" ht="12.75">
      <c r="A44" s="118" t="s">
        <v>22</v>
      </c>
      <c r="B44" s="118">
        <v>1</v>
      </c>
      <c r="C44" s="119" t="s">
        <v>26</v>
      </c>
      <c r="D44" s="64" t="s">
        <v>273</v>
      </c>
      <c r="E44" s="119" t="s">
        <v>293</v>
      </c>
      <c r="F44" s="119" t="s">
        <v>327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</row>
    <row r="45" spans="1:61" s="102" customFormat="1" ht="12.75">
      <c r="A45" s="113" t="s">
        <v>22</v>
      </c>
      <c r="B45" s="113">
        <v>1</v>
      </c>
      <c r="C45" s="114" t="s">
        <v>26</v>
      </c>
      <c r="D45" s="64" t="s">
        <v>273</v>
      </c>
      <c r="E45" s="114"/>
      <c r="F45" s="114" t="s">
        <v>468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</row>
    <row r="46" spans="1:61" s="102" customFormat="1" ht="12.75">
      <c r="A46" s="42" t="s">
        <v>22</v>
      </c>
      <c r="B46" s="42">
        <v>1</v>
      </c>
      <c r="C46" s="117" t="s">
        <v>28</v>
      </c>
      <c r="D46" s="64" t="s">
        <v>273</v>
      </c>
      <c r="E46" s="117" t="s">
        <v>274</v>
      </c>
      <c r="F46" s="117" t="s">
        <v>492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</row>
    <row r="47" spans="1:61" s="102" customFormat="1" ht="12.75">
      <c r="A47" s="120" t="s">
        <v>22</v>
      </c>
      <c r="B47" s="120">
        <v>1</v>
      </c>
      <c r="C47" s="121" t="s">
        <v>25</v>
      </c>
      <c r="D47" s="64" t="s">
        <v>287</v>
      </c>
      <c r="E47" s="121" t="s">
        <v>266</v>
      </c>
      <c r="F47" s="121" t="s">
        <v>444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</row>
    <row r="48" spans="1:61" s="102" customFormat="1" ht="12.75">
      <c r="A48" s="115" t="s">
        <v>22</v>
      </c>
      <c r="B48" s="115">
        <v>1</v>
      </c>
      <c r="C48" s="116" t="s">
        <v>28</v>
      </c>
      <c r="D48" s="64" t="s">
        <v>287</v>
      </c>
      <c r="E48" s="116" t="s">
        <v>265</v>
      </c>
      <c r="F48" s="116" t="s">
        <v>259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</row>
    <row r="49" spans="1:61" s="102" customFormat="1" ht="12.75">
      <c r="A49" s="115" t="s">
        <v>22</v>
      </c>
      <c r="B49" s="115">
        <v>1</v>
      </c>
      <c r="C49" s="116" t="s">
        <v>28</v>
      </c>
      <c r="D49" s="64" t="s">
        <v>287</v>
      </c>
      <c r="E49" s="116" t="s">
        <v>265</v>
      </c>
      <c r="F49" s="116" t="s">
        <v>300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</row>
    <row r="50" spans="1:61" s="102" customFormat="1" ht="12.75">
      <c r="A50" s="113" t="s">
        <v>31</v>
      </c>
      <c r="B50" s="113">
        <v>1</v>
      </c>
      <c r="C50" s="114" t="s">
        <v>297</v>
      </c>
      <c r="D50" s="64" t="s">
        <v>287</v>
      </c>
      <c r="E50" s="114"/>
      <c r="F50" s="114" t="s">
        <v>444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</row>
    <row r="51" spans="1:61" s="102" customFormat="1" ht="12.75">
      <c r="A51" s="42" t="s">
        <v>22</v>
      </c>
      <c r="B51" s="42">
        <v>2</v>
      </c>
      <c r="C51" s="117" t="s">
        <v>26</v>
      </c>
      <c r="D51" s="64" t="s">
        <v>315</v>
      </c>
      <c r="E51" s="117" t="s">
        <v>274</v>
      </c>
      <c r="F51" s="117" t="s">
        <v>300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</row>
    <row r="52" spans="1:61" s="102" customFormat="1" ht="12.75">
      <c r="A52" s="42" t="s">
        <v>22</v>
      </c>
      <c r="B52" s="42">
        <v>1</v>
      </c>
      <c r="C52" s="117" t="s">
        <v>26</v>
      </c>
      <c r="D52" s="64" t="s">
        <v>391</v>
      </c>
      <c r="E52" s="117" t="s">
        <v>274</v>
      </c>
      <c r="F52" s="117" t="s">
        <v>380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</row>
    <row r="53" spans="1:61" s="102" customFormat="1" ht="12.75">
      <c r="A53" s="42" t="s">
        <v>22</v>
      </c>
      <c r="B53" s="42">
        <v>1</v>
      </c>
      <c r="C53" s="117" t="s">
        <v>26</v>
      </c>
      <c r="D53" s="64" t="s">
        <v>316</v>
      </c>
      <c r="E53" s="117" t="s">
        <v>274</v>
      </c>
      <c r="F53" s="117" t="s">
        <v>300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</row>
    <row r="54" spans="1:61" s="102" customFormat="1" ht="12.75">
      <c r="A54" s="120" t="s">
        <v>22</v>
      </c>
      <c r="B54" s="120">
        <v>1</v>
      </c>
      <c r="C54" s="121" t="s">
        <v>26</v>
      </c>
      <c r="D54" s="64" t="s">
        <v>439</v>
      </c>
      <c r="E54" s="121" t="s">
        <v>266</v>
      </c>
      <c r="F54" s="121" t="s">
        <v>411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</row>
    <row r="55" spans="1:61" s="102" customFormat="1" ht="12.75">
      <c r="A55" s="115" t="s">
        <v>22</v>
      </c>
      <c r="B55" s="115">
        <v>1</v>
      </c>
      <c r="C55" s="116" t="s">
        <v>28</v>
      </c>
      <c r="D55" s="64" t="s">
        <v>516</v>
      </c>
      <c r="E55" s="116" t="s">
        <v>265</v>
      </c>
      <c r="F55" s="115" t="s">
        <v>1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</row>
    <row r="56" spans="1:61" s="102" customFormat="1" ht="12.75">
      <c r="A56" s="120" t="s">
        <v>22</v>
      </c>
      <c r="B56" s="120">
        <v>1</v>
      </c>
      <c r="C56" s="121" t="s">
        <v>26</v>
      </c>
      <c r="D56" s="64" t="s">
        <v>289</v>
      </c>
      <c r="E56" s="121" t="s">
        <v>266</v>
      </c>
      <c r="F56" s="121" t="s">
        <v>444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</row>
    <row r="57" spans="1:61" s="103" customFormat="1" ht="12.75">
      <c r="A57" s="120" t="s">
        <v>22</v>
      </c>
      <c r="B57" s="120">
        <v>1</v>
      </c>
      <c r="C57" s="121" t="s">
        <v>26</v>
      </c>
      <c r="D57" s="64" t="s">
        <v>289</v>
      </c>
      <c r="E57" s="121" t="s">
        <v>266</v>
      </c>
      <c r="F57" s="121" t="s">
        <v>259</v>
      </c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</row>
    <row r="58" spans="1:61" s="103" customFormat="1" ht="12.75">
      <c r="A58" s="120" t="s">
        <v>13</v>
      </c>
      <c r="B58" s="120">
        <v>1</v>
      </c>
      <c r="C58" s="121" t="s">
        <v>14</v>
      </c>
      <c r="D58" s="64" t="s">
        <v>262</v>
      </c>
      <c r="E58" s="121" t="s">
        <v>266</v>
      </c>
      <c r="F58" s="120" t="s">
        <v>1</v>
      </c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</row>
    <row r="59" spans="1:61" s="103" customFormat="1" ht="12.75">
      <c r="A59" s="120" t="s">
        <v>13</v>
      </c>
      <c r="B59" s="120">
        <v>1</v>
      </c>
      <c r="C59" s="121" t="s">
        <v>14</v>
      </c>
      <c r="D59" s="64" t="s">
        <v>262</v>
      </c>
      <c r="E59" s="121" t="s">
        <v>266</v>
      </c>
      <c r="F59" s="121" t="s">
        <v>444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</row>
    <row r="60" spans="1:61" s="103" customFormat="1" ht="12.75">
      <c r="A60" s="120" t="s">
        <v>13</v>
      </c>
      <c r="B60" s="120">
        <v>1</v>
      </c>
      <c r="C60" s="121" t="s">
        <v>14</v>
      </c>
      <c r="D60" s="64" t="s">
        <v>262</v>
      </c>
      <c r="E60" s="121" t="s">
        <v>266</v>
      </c>
      <c r="F60" s="121" t="s">
        <v>380</v>
      </c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</row>
    <row r="61" spans="1:61" s="103" customFormat="1" ht="12.75">
      <c r="A61" s="120" t="s">
        <v>13</v>
      </c>
      <c r="B61" s="120">
        <v>1</v>
      </c>
      <c r="C61" s="121" t="s">
        <v>14</v>
      </c>
      <c r="D61" s="64" t="s">
        <v>262</v>
      </c>
      <c r="E61" s="121" t="s">
        <v>266</v>
      </c>
      <c r="F61" s="121" t="s">
        <v>300</v>
      </c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</row>
    <row r="62" spans="1:61" s="103" customFormat="1" ht="12.75">
      <c r="A62" s="113" t="s">
        <v>13</v>
      </c>
      <c r="B62" s="113">
        <v>1</v>
      </c>
      <c r="C62" s="114" t="s">
        <v>14</v>
      </c>
      <c r="D62" s="64" t="s">
        <v>262</v>
      </c>
      <c r="E62" s="114"/>
      <c r="F62" s="114" t="s">
        <v>380</v>
      </c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</row>
    <row r="63" spans="1:61" s="104" customFormat="1" ht="12.75">
      <c r="A63" s="115" t="s">
        <v>15</v>
      </c>
      <c r="B63" s="115">
        <v>1</v>
      </c>
      <c r="C63" s="116" t="s">
        <v>16</v>
      </c>
      <c r="D63" s="64" t="s">
        <v>262</v>
      </c>
      <c r="E63" s="116" t="s">
        <v>265</v>
      </c>
      <c r="F63" s="116" t="s">
        <v>380</v>
      </c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</row>
    <row r="64" spans="1:61" s="104" customFormat="1" ht="12.75">
      <c r="A64" s="113" t="s">
        <v>15</v>
      </c>
      <c r="B64" s="113">
        <v>1</v>
      </c>
      <c r="C64" s="114" t="s">
        <v>16</v>
      </c>
      <c r="D64" s="64" t="s">
        <v>262</v>
      </c>
      <c r="E64" s="114"/>
      <c r="F64" s="114" t="s">
        <v>380</v>
      </c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</row>
    <row r="65" spans="1:61" s="104" customFormat="1" ht="12.75">
      <c r="A65" s="120" t="s">
        <v>17</v>
      </c>
      <c r="B65" s="120">
        <v>1</v>
      </c>
      <c r="C65" s="121" t="s">
        <v>18</v>
      </c>
      <c r="D65" s="64" t="s">
        <v>262</v>
      </c>
      <c r="E65" s="121" t="s">
        <v>266</v>
      </c>
      <c r="F65" s="120" t="s">
        <v>1</v>
      </c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</row>
    <row r="66" spans="1:61" s="104" customFormat="1" ht="12.75">
      <c r="A66" s="120" t="s">
        <v>17</v>
      </c>
      <c r="B66" s="120">
        <v>1</v>
      </c>
      <c r="C66" s="121" t="s">
        <v>18</v>
      </c>
      <c r="D66" s="64" t="s">
        <v>262</v>
      </c>
      <c r="E66" s="121" t="s">
        <v>266</v>
      </c>
      <c r="F66" s="121" t="s">
        <v>380</v>
      </c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</row>
    <row r="67" spans="1:61" s="104" customFormat="1" ht="12.75">
      <c r="A67" s="120" t="s">
        <v>17</v>
      </c>
      <c r="B67" s="120">
        <v>1</v>
      </c>
      <c r="C67" s="121" t="s">
        <v>18</v>
      </c>
      <c r="D67" s="64" t="s">
        <v>262</v>
      </c>
      <c r="E67" s="121" t="s">
        <v>266</v>
      </c>
      <c r="F67" s="121" t="s">
        <v>259</v>
      </c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</row>
    <row r="68" spans="1:61" s="104" customFormat="1" ht="12.75">
      <c r="A68" s="120" t="s">
        <v>17</v>
      </c>
      <c r="B68" s="120">
        <v>1</v>
      </c>
      <c r="C68" s="121" t="s">
        <v>18</v>
      </c>
      <c r="D68" s="64" t="s">
        <v>262</v>
      </c>
      <c r="E68" s="121" t="s">
        <v>266</v>
      </c>
      <c r="F68" s="121" t="s">
        <v>300</v>
      </c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</row>
    <row r="69" spans="1:61" s="104" customFormat="1" ht="12.75">
      <c r="A69" s="113" t="s">
        <v>17</v>
      </c>
      <c r="B69" s="113">
        <v>4</v>
      </c>
      <c r="C69" s="114" t="s">
        <v>18</v>
      </c>
      <c r="D69" s="64" t="s">
        <v>262</v>
      </c>
      <c r="E69" s="114"/>
      <c r="F69" s="114" t="s">
        <v>327</v>
      </c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</row>
    <row r="70" spans="1:61" s="104" customFormat="1" ht="12.75">
      <c r="A70" s="113" t="s">
        <v>17</v>
      </c>
      <c r="B70" s="113">
        <v>4</v>
      </c>
      <c r="C70" s="114" t="s">
        <v>18</v>
      </c>
      <c r="D70" s="64" t="s">
        <v>262</v>
      </c>
      <c r="E70" s="114"/>
      <c r="F70" s="114" t="s">
        <v>380</v>
      </c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</row>
    <row r="71" spans="1:61" s="104" customFormat="1" ht="12.75">
      <c r="A71" s="113" t="s">
        <v>17</v>
      </c>
      <c r="B71" s="113">
        <v>7</v>
      </c>
      <c r="C71" s="114" t="s">
        <v>18</v>
      </c>
      <c r="D71" s="64" t="s">
        <v>262</v>
      </c>
      <c r="E71" s="114"/>
      <c r="F71" s="114" t="s">
        <v>259</v>
      </c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</row>
    <row r="72" spans="1:61" s="104" customFormat="1" ht="12.75">
      <c r="A72" s="113" t="s">
        <v>17</v>
      </c>
      <c r="B72" s="113">
        <v>2</v>
      </c>
      <c r="C72" s="114" t="s">
        <v>18</v>
      </c>
      <c r="D72" s="64" t="s">
        <v>262</v>
      </c>
      <c r="E72" s="114"/>
      <c r="F72" s="114" t="s">
        <v>300</v>
      </c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</row>
    <row r="73" spans="1:61" s="104" customFormat="1" ht="12.75">
      <c r="A73" s="113" t="s">
        <v>31</v>
      </c>
      <c r="B73" s="113">
        <v>1</v>
      </c>
      <c r="C73" s="114" t="s">
        <v>295</v>
      </c>
      <c r="D73" s="64" t="s">
        <v>262</v>
      </c>
      <c r="E73" s="114"/>
      <c r="F73" s="114" t="s">
        <v>380</v>
      </c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</row>
    <row r="74" spans="1:61" s="104" customFormat="1" ht="12.75">
      <c r="A74" s="120" t="s">
        <v>31</v>
      </c>
      <c r="B74" s="120">
        <v>1</v>
      </c>
      <c r="C74" s="121" t="s">
        <v>297</v>
      </c>
      <c r="D74" s="64" t="s">
        <v>262</v>
      </c>
      <c r="E74" s="121" t="s">
        <v>266</v>
      </c>
      <c r="F74" s="121" t="s">
        <v>411</v>
      </c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</row>
    <row r="75" spans="1:61" s="104" customFormat="1" ht="12.75">
      <c r="A75" s="113" t="s">
        <v>31</v>
      </c>
      <c r="B75" s="113">
        <v>1</v>
      </c>
      <c r="C75" s="114" t="s">
        <v>297</v>
      </c>
      <c r="D75" s="64" t="s">
        <v>262</v>
      </c>
      <c r="E75" s="114"/>
      <c r="F75" s="114" t="s">
        <v>259</v>
      </c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</row>
    <row r="76" spans="1:61" s="104" customFormat="1" ht="12.75">
      <c r="A76" s="113" t="s">
        <v>13</v>
      </c>
      <c r="B76" s="113">
        <v>1</v>
      </c>
      <c r="C76" s="114" t="s">
        <v>14</v>
      </c>
      <c r="D76" s="64" t="s">
        <v>386</v>
      </c>
      <c r="E76" s="114"/>
      <c r="F76" s="114" t="s">
        <v>380</v>
      </c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</row>
    <row r="77" spans="1:61" s="104" customFormat="1" ht="12.75">
      <c r="A77" s="113" t="s">
        <v>13</v>
      </c>
      <c r="B77" s="113">
        <v>3</v>
      </c>
      <c r="C77" s="114" t="s">
        <v>14</v>
      </c>
      <c r="D77" s="64" t="s">
        <v>387</v>
      </c>
      <c r="E77" s="114"/>
      <c r="F77" s="114" t="s">
        <v>380</v>
      </c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</row>
    <row r="78" spans="1:61" s="104" customFormat="1" ht="12.75">
      <c r="A78" s="115" t="s">
        <v>22</v>
      </c>
      <c r="B78" s="115">
        <v>1</v>
      </c>
      <c r="C78" s="116" t="s">
        <v>26</v>
      </c>
      <c r="D78" s="64" t="s">
        <v>286</v>
      </c>
      <c r="E78" s="116" t="s">
        <v>265</v>
      </c>
      <c r="F78" s="116" t="s">
        <v>259</v>
      </c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</row>
    <row r="79" spans="1:61" s="104" customFormat="1" ht="12.75">
      <c r="A79" s="115" t="s">
        <v>22</v>
      </c>
      <c r="B79" s="115">
        <v>1</v>
      </c>
      <c r="C79" s="116" t="s">
        <v>27</v>
      </c>
      <c r="D79" s="64" t="s">
        <v>286</v>
      </c>
      <c r="E79" s="116" t="s">
        <v>265</v>
      </c>
      <c r="F79" s="116" t="s">
        <v>327</v>
      </c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</row>
    <row r="80" spans="1:61" s="104" customFormat="1" ht="12.75">
      <c r="A80" s="115" t="s">
        <v>31</v>
      </c>
      <c r="B80" s="115">
        <v>1</v>
      </c>
      <c r="C80" s="116" t="s">
        <v>297</v>
      </c>
      <c r="D80" s="64" t="s">
        <v>376</v>
      </c>
      <c r="E80" s="116" t="s">
        <v>265</v>
      </c>
      <c r="F80" s="116" t="s">
        <v>327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</row>
    <row r="81" spans="1:61" s="104" customFormat="1" ht="12.75">
      <c r="A81" s="113" t="s">
        <v>11</v>
      </c>
      <c r="B81" s="113">
        <v>1</v>
      </c>
      <c r="C81" s="114" t="s">
        <v>12</v>
      </c>
      <c r="D81" s="64" t="s">
        <v>382</v>
      </c>
      <c r="E81" s="114"/>
      <c r="F81" s="114" t="s">
        <v>380</v>
      </c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</row>
    <row r="82" spans="1:61" s="104" customFormat="1" ht="12.75">
      <c r="A82" s="115" t="s">
        <v>22</v>
      </c>
      <c r="B82" s="115">
        <v>1</v>
      </c>
      <c r="C82" s="116" t="s">
        <v>25</v>
      </c>
      <c r="D82" s="64" t="s">
        <v>431</v>
      </c>
      <c r="E82" s="116" t="s">
        <v>265</v>
      </c>
      <c r="F82" s="116" t="s">
        <v>411</v>
      </c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</row>
    <row r="83" spans="1:61" s="104" customFormat="1" ht="12.75">
      <c r="A83" s="120" t="s">
        <v>19</v>
      </c>
      <c r="B83" s="120">
        <v>2</v>
      </c>
      <c r="C83" s="121" t="s">
        <v>20</v>
      </c>
      <c r="D83" s="64" t="s">
        <v>268</v>
      </c>
      <c r="E83" s="121" t="s">
        <v>266</v>
      </c>
      <c r="F83" s="121" t="s">
        <v>259</v>
      </c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</row>
    <row r="84" spans="1:61" s="104" customFormat="1" ht="12.75">
      <c r="A84" s="120" t="s">
        <v>19</v>
      </c>
      <c r="B84" s="120">
        <v>1</v>
      </c>
      <c r="C84" s="121" t="s">
        <v>20</v>
      </c>
      <c r="D84" s="64" t="s">
        <v>269</v>
      </c>
      <c r="E84" s="121" t="s">
        <v>266</v>
      </c>
      <c r="F84" s="120" t="s">
        <v>1</v>
      </c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</row>
    <row r="85" spans="1:61" s="104" customFormat="1" ht="12.75">
      <c r="A85" s="120" t="s">
        <v>19</v>
      </c>
      <c r="B85" s="120">
        <v>1</v>
      </c>
      <c r="C85" s="121" t="s">
        <v>20</v>
      </c>
      <c r="D85" s="64" t="s">
        <v>269</v>
      </c>
      <c r="E85" s="121" t="s">
        <v>266</v>
      </c>
      <c r="F85" s="121" t="s">
        <v>259</v>
      </c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</row>
    <row r="86" spans="1:61" s="104" customFormat="1" ht="12.75">
      <c r="A86" s="118" t="s">
        <v>22</v>
      </c>
      <c r="B86" s="118">
        <v>1</v>
      </c>
      <c r="C86" s="119" t="s">
        <v>26</v>
      </c>
      <c r="D86" s="64" t="s">
        <v>269</v>
      </c>
      <c r="E86" s="119" t="s">
        <v>293</v>
      </c>
      <c r="F86" s="119" t="s">
        <v>468</v>
      </c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</row>
    <row r="87" spans="1:61" s="104" customFormat="1" ht="12.75">
      <c r="A87" s="113" t="s">
        <v>11</v>
      </c>
      <c r="B87" s="113">
        <v>1</v>
      </c>
      <c r="C87" s="114" t="s">
        <v>12</v>
      </c>
      <c r="D87" s="64" t="s">
        <v>414</v>
      </c>
      <c r="E87" s="114"/>
      <c r="F87" s="114" t="s">
        <v>411</v>
      </c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</row>
    <row r="88" spans="1:61" s="104" customFormat="1" ht="12.75">
      <c r="A88" s="115" t="s">
        <v>31</v>
      </c>
      <c r="B88" s="115">
        <v>1</v>
      </c>
      <c r="C88" s="116" t="s">
        <v>12</v>
      </c>
      <c r="D88" s="64" t="s">
        <v>506</v>
      </c>
      <c r="E88" s="116" t="s">
        <v>265</v>
      </c>
      <c r="F88" s="116" t="s">
        <v>492</v>
      </c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</row>
    <row r="89" spans="1:61" s="104" customFormat="1" ht="12.75">
      <c r="A89" s="113" t="s">
        <v>31</v>
      </c>
      <c r="B89" s="113">
        <v>1</v>
      </c>
      <c r="C89" s="114" t="s">
        <v>12</v>
      </c>
      <c r="D89" s="64" t="s">
        <v>397</v>
      </c>
      <c r="E89" s="114"/>
      <c r="F89" s="114" t="s">
        <v>380</v>
      </c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</row>
    <row r="90" spans="1:61" s="104" customFormat="1" ht="12.75">
      <c r="A90" s="115" t="s">
        <v>11</v>
      </c>
      <c r="B90" s="115">
        <v>1</v>
      </c>
      <c r="C90" s="116" t="s">
        <v>12</v>
      </c>
      <c r="D90" s="64" t="s">
        <v>495</v>
      </c>
      <c r="E90" s="116" t="s">
        <v>265</v>
      </c>
      <c r="F90" s="116" t="s">
        <v>492</v>
      </c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</row>
    <row r="91" spans="1:61" s="104" customFormat="1" ht="12.75">
      <c r="A91" s="115" t="s">
        <v>31</v>
      </c>
      <c r="B91" s="115">
        <v>1</v>
      </c>
      <c r="C91" s="116" t="s">
        <v>12</v>
      </c>
      <c r="D91" s="64" t="s">
        <v>298</v>
      </c>
      <c r="E91" s="116" t="s">
        <v>265</v>
      </c>
      <c r="F91" s="116" t="s">
        <v>259</v>
      </c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</row>
    <row r="92" spans="1:61" s="104" customFormat="1" ht="12.75">
      <c r="A92" s="120" t="s">
        <v>11</v>
      </c>
      <c r="B92" s="120">
        <v>1</v>
      </c>
      <c r="C92" s="121" t="s">
        <v>12</v>
      </c>
      <c r="D92" s="64" t="s">
        <v>497</v>
      </c>
      <c r="E92" s="121" t="s">
        <v>266</v>
      </c>
      <c r="F92" s="121" t="s">
        <v>492</v>
      </c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</row>
    <row r="93" spans="1:61" s="104" customFormat="1" ht="12.75">
      <c r="A93" s="113" t="s">
        <v>11</v>
      </c>
      <c r="B93" s="113">
        <v>1</v>
      </c>
      <c r="C93" s="114" t="s">
        <v>12</v>
      </c>
      <c r="D93" s="64" t="s">
        <v>446</v>
      </c>
      <c r="E93" s="114"/>
      <c r="F93" s="114" t="s">
        <v>444</v>
      </c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</row>
    <row r="94" spans="1:61" s="104" customFormat="1" ht="12.75">
      <c r="A94" s="118" t="s">
        <v>22</v>
      </c>
      <c r="B94" s="118">
        <v>1</v>
      </c>
      <c r="C94" s="119" t="s">
        <v>26</v>
      </c>
      <c r="D94" s="64" t="s">
        <v>505</v>
      </c>
      <c r="E94" s="119" t="s">
        <v>293</v>
      </c>
      <c r="F94" s="119" t="s">
        <v>492</v>
      </c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</row>
    <row r="95" spans="1:61" s="104" customFormat="1" ht="12.75">
      <c r="A95" s="120" t="s">
        <v>10</v>
      </c>
      <c r="B95" s="120">
        <v>1</v>
      </c>
      <c r="C95" s="121" t="s">
        <v>331</v>
      </c>
      <c r="D95" s="64" t="s">
        <v>335</v>
      </c>
      <c r="E95" s="121" t="s">
        <v>266</v>
      </c>
      <c r="F95" s="121" t="s">
        <v>327</v>
      </c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</row>
    <row r="96" spans="1:61" s="104" customFormat="1" ht="12.75">
      <c r="A96" s="42" t="s">
        <v>22</v>
      </c>
      <c r="B96" s="42">
        <v>1</v>
      </c>
      <c r="C96" s="117" t="s">
        <v>26</v>
      </c>
      <c r="D96" s="64" t="s">
        <v>275</v>
      </c>
      <c r="E96" s="117" t="s">
        <v>274</v>
      </c>
      <c r="F96" s="117" t="s">
        <v>259</v>
      </c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</row>
    <row r="97" spans="1:61" s="104" customFormat="1" ht="12.75">
      <c r="A97" s="120" t="s">
        <v>10</v>
      </c>
      <c r="B97" s="120">
        <v>1</v>
      </c>
      <c r="C97" s="121" t="s">
        <v>413</v>
      </c>
      <c r="D97" s="64" t="s">
        <v>437</v>
      </c>
      <c r="E97" s="121" t="s">
        <v>266</v>
      </c>
      <c r="F97" s="121" t="s">
        <v>444</v>
      </c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</row>
    <row r="98" spans="1:61" s="104" customFormat="1" ht="12.75">
      <c r="A98" s="115" t="s">
        <v>22</v>
      </c>
      <c r="B98" s="115">
        <v>1</v>
      </c>
      <c r="C98" s="116" t="s">
        <v>23</v>
      </c>
      <c r="D98" s="64" t="s">
        <v>437</v>
      </c>
      <c r="E98" s="116" t="s">
        <v>265</v>
      </c>
      <c r="F98" s="116" t="s">
        <v>444</v>
      </c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</row>
    <row r="99" spans="1:61" s="104" customFormat="1" ht="12.75">
      <c r="A99" s="120" t="s">
        <v>22</v>
      </c>
      <c r="B99" s="120">
        <v>1</v>
      </c>
      <c r="C99" s="121" t="s">
        <v>23</v>
      </c>
      <c r="D99" s="64" t="s">
        <v>437</v>
      </c>
      <c r="E99" s="121" t="s">
        <v>266</v>
      </c>
      <c r="F99" s="121" t="s">
        <v>411</v>
      </c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</row>
    <row r="100" spans="1:61" s="104" customFormat="1" ht="12.75">
      <c r="A100" s="120" t="s">
        <v>22</v>
      </c>
      <c r="B100" s="120">
        <v>1</v>
      </c>
      <c r="C100" s="121" t="s">
        <v>26</v>
      </c>
      <c r="D100" s="64" t="s">
        <v>437</v>
      </c>
      <c r="E100" s="121" t="s">
        <v>266</v>
      </c>
      <c r="F100" s="121" t="s">
        <v>411</v>
      </c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</row>
    <row r="101" spans="1:61" s="104" customFormat="1" ht="12.75">
      <c r="A101" s="118" t="s">
        <v>22</v>
      </c>
      <c r="B101" s="118">
        <v>1</v>
      </c>
      <c r="C101" s="119" t="s">
        <v>26</v>
      </c>
      <c r="D101" s="64" t="s">
        <v>437</v>
      </c>
      <c r="E101" s="119" t="s">
        <v>293</v>
      </c>
      <c r="F101" s="119" t="s">
        <v>468</v>
      </c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</row>
    <row r="102" spans="1:61" s="104" customFormat="1" ht="12.75">
      <c r="A102" s="115" t="s">
        <v>10</v>
      </c>
      <c r="B102" s="115">
        <v>1</v>
      </c>
      <c r="C102" s="116" t="s">
        <v>333</v>
      </c>
      <c r="D102" s="64" t="s">
        <v>334</v>
      </c>
      <c r="E102" s="116" t="s">
        <v>265</v>
      </c>
      <c r="F102" s="116" t="s">
        <v>327</v>
      </c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</row>
    <row r="103" spans="1:61" s="104" customFormat="1" ht="12.75">
      <c r="A103" s="115" t="s">
        <v>22</v>
      </c>
      <c r="B103" s="115">
        <v>1</v>
      </c>
      <c r="C103" s="116" t="s">
        <v>28</v>
      </c>
      <c r="D103" s="64" t="s">
        <v>334</v>
      </c>
      <c r="E103" s="116" t="s">
        <v>265</v>
      </c>
      <c r="F103" s="116" t="s">
        <v>327</v>
      </c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</row>
    <row r="104" spans="1:61" s="104" customFormat="1" ht="12.75">
      <c r="A104" s="120" t="s">
        <v>22</v>
      </c>
      <c r="B104" s="120">
        <v>1</v>
      </c>
      <c r="C104" s="121" t="s">
        <v>28</v>
      </c>
      <c r="D104" s="64" t="s">
        <v>334</v>
      </c>
      <c r="E104" s="121" t="s">
        <v>266</v>
      </c>
      <c r="F104" s="121" t="s">
        <v>327</v>
      </c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</row>
    <row r="105" spans="1:61" s="104" customFormat="1" ht="12.75">
      <c r="A105" s="120" t="s">
        <v>22</v>
      </c>
      <c r="B105" s="120">
        <v>1</v>
      </c>
      <c r="C105" s="121" t="s">
        <v>28</v>
      </c>
      <c r="D105" s="64" t="s">
        <v>334</v>
      </c>
      <c r="E105" s="121" t="s">
        <v>266</v>
      </c>
      <c r="F105" s="121" t="s">
        <v>380</v>
      </c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</row>
    <row r="106" spans="1:61" s="104" customFormat="1" ht="12.75">
      <c r="A106" s="120" t="s">
        <v>10</v>
      </c>
      <c r="B106" s="120">
        <v>1</v>
      </c>
      <c r="C106" s="121" t="s">
        <v>331</v>
      </c>
      <c r="D106" s="64" t="s">
        <v>469</v>
      </c>
      <c r="E106" s="121" t="s">
        <v>266</v>
      </c>
      <c r="F106" s="121" t="s">
        <v>468</v>
      </c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</row>
    <row r="107" spans="1:61" s="104" customFormat="1" ht="12.75">
      <c r="A107" s="120" t="s">
        <v>7</v>
      </c>
      <c r="B107" s="120">
        <v>1</v>
      </c>
      <c r="C107" s="121" t="s">
        <v>257</v>
      </c>
      <c r="D107" s="64" t="s">
        <v>432</v>
      </c>
      <c r="E107" s="121" t="s">
        <v>266</v>
      </c>
      <c r="F107" s="121" t="s">
        <v>444</v>
      </c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</row>
    <row r="108" spans="1:61" s="104" customFormat="1" ht="12.75">
      <c r="A108" s="120" t="s">
        <v>17</v>
      </c>
      <c r="B108" s="120">
        <v>1</v>
      </c>
      <c r="C108" s="121" t="s">
        <v>18</v>
      </c>
      <c r="D108" s="64" t="s">
        <v>432</v>
      </c>
      <c r="E108" s="121" t="s">
        <v>266</v>
      </c>
      <c r="F108" s="121" t="s">
        <v>468</v>
      </c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</row>
    <row r="109" spans="1:61" s="104" customFormat="1" ht="12.75">
      <c r="A109" s="115" t="s">
        <v>22</v>
      </c>
      <c r="B109" s="115">
        <v>1</v>
      </c>
      <c r="C109" s="116" t="s">
        <v>23</v>
      </c>
      <c r="D109" s="64" t="s">
        <v>432</v>
      </c>
      <c r="E109" s="116" t="s">
        <v>265</v>
      </c>
      <c r="F109" s="116" t="s">
        <v>492</v>
      </c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</row>
    <row r="110" spans="1:61" s="104" customFormat="1" ht="12.75">
      <c r="A110" s="115" t="s">
        <v>22</v>
      </c>
      <c r="B110" s="115">
        <v>1</v>
      </c>
      <c r="C110" s="116" t="s">
        <v>25</v>
      </c>
      <c r="D110" s="64" t="s">
        <v>432</v>
      </c>
      <c r="E110" s="116" t="s">
        <v>265</v>
      </c>
      <c r="F110" s="116" t="s">
        <v>492</v>
      </c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</row>
    <row r="111" spans="1:61" s="104" customFormat="1" ht="12.75">
      <c r="A111" s="115" t="s">
        <v>22</v>
      </c>
      <c r="B111" s="115">
        <v>1</v>
      </c>
      <c r="C111" s="116" t="s">
        <v>26</v>
      </c>
      <c r="D111" s="64" t="s">
        <v>432</v>
      </c>
      <c r="E111" s="116" t="s">
        <v>265</v>
      </c>
      <c r="F111" s="116" t="s">
        <v>411</v>
      </c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</row>
    <row r="112" spans="1:61" s="104" customFormat="1" ht="12.75">
      <c r="A112" s="118" t="s">
        <v>22</v>
      </c>
      <c r="B112" s="118">
        <v>1</v>
      </c>
      <c r="C112" s="119" t="s">
        <v>26</v>
      </c>
      <c r="D112" s="64" t="s">
        <v>432</v>
      </c>
      <c r="E112" s="119" t="s">
        <v>293</v>
      </c>
      <c r="F112" s="119" t="s">
        <v>492</v>
      </c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</row>
    <row r="113" spans="1:61" s="104" customFormat="1" ht="12.75">
      <c r="A113" s="115" t="s">
        <v>22</v>
      </c>
      <c r="B113" s="115">
        <v>1</v>
      </c>
      <c r="C113" s="116" t="s">
        <v>28</v>
      </c>
      <c r="D113" s="64" t="s">
        <v>288</v>
      </c>
      <c r="E113" s="116" t="s">
        <v>265</v>
      </c>
      <c r="F113" s="116" t="s">
        <v>259</v>
      </c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</row>
    <row r="114" spans="1:61" s="104" customFormat="1" ht="12.75">
      <c r="A114" s="42" t="s">
        <v>22</v>
      </c>
      <c r="B114" s="42">
        <v>1</v>
      </c>
      <c r="C114" s="117" t="s">
        <v>26</v>
      </c>
      <c r="D114" s="64" t="s">
        <v>354</v>
      </c>
      <c r="E114" s="117" t="s">
        <v>274</v>
      </c>
      <c r="F114" s="117" t="s">
        <v>327</v>
      </c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</row>
    <row r="115" spans="1:61" s="104" customFormat="1" ht="12.75">
      <c r="A115" s="120" t="s">
        <v>31</v>
      </c>
      <c r="B115" s="120">
        <v>1</v>
      </c>
      <c r="C115" s="121" t="s">
        <v>297</v>
      </c>
      <c r="D115" s="64" t="s">
        <v>378</v>
      </c>
      <c r="E115" s="121" t="s">
        <v>266</v>
      </c>
      <c r="F115" s="121" t="s">
        <v>327</v>
      </c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</row>
    <row r="116" spans="1:61" s="104" customFormat="1" ht="12.75">
      <c r="A116" s="42" t="s">
        <v>22</v>
      </c>
      <c r="B116" s="42">
        <v>1</v>
      </c>
      <c r="C116" s="117" t="s">
        <v>25</v>
      </c>
      <c r="D116" s="64" t="s">
        <v>392</v>
      </c>
      <c r="E116" s="117" t="s">
        <v>274</v>
      </c>
      <c r="F116" s="117" t="s">
        <v>411</v>
      </c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</row>
    <row r="117" spans="1:61" s="104" customFormat="1" ht="12.75">
      <c r="A117" s="42" t="s">
        <v>22</v>
      </c>
      <c r="B117" s="42">
        <v>1</v>
      </c>
      <c r="C117" s="117" t="s">
        <v>25</v>
      </c>
      <c r="D117" s="64" t="s">
        <v>392</v>
      </c>
      <c r="E117" s="117" t="s">
        <v>274</v>
      </c>
      <c r="F117" s="117" t="s">
        <v>444</v>
      </c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</row>
    <row r="118" spans="1:61" s="104" customFormat="1" ht="12.75">
      <c r="A118" s="42" t="s">
        <v>22</v>
      </c>
      <c r="B118" s="42">
        <v>1</v>
      </c>
      <c r="C118" s="117" t="s">
        <v>28</v>
      </c>
      <c r="D118" s="64" t="s">
        <v>392</v>
      </c>
      <c r="E118" s="117" t="s">
        <v>274</v>
      </c>
      <c r="F118" s="117" t="s">
        <v>492</v>
      </c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</row>
    <row r="119" spans="1:61" s="104" customFormat="1" ht="12.75">
      <c r="A119" s="42" t="s">
        <v>22</v>
      </c>
      <c r="B119" s="42">
        <v>1</v>
      </c>
      <c r="C119" s="117" t="s">
        <v>28</v>
      </c>
      <c r="D119" s="64" t="s">
        <v>392</v>
      </c>
      <c r="E119" s="117" t="s">
        <v>274</v>
      </c>
      <c r="F119" s="117" t="s">
        <v>380</v>
      </c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</row>
    <row r="120" spans="1:61" s="104" customFormat="1" ht="12.75">
      <c r="A120" s="42" t="s">
        <v>22</v>
      </c>
      <c r="B120" s="42">
        <v>1</v>
      </c>
      <c r="C120" s="117" t="s">
        <v>26</v>
      </c>
      <c r="D120" s="64" t="s">
        <v>427</v>
      </c>
      <c r="E120" s="117" t="s">
        <v>274</v>
      </c>
      <c r="F120" s="117" t="s">
        <v>411</v>
      </c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</row>
    <row r="121" spans="1:61" s="104" customFormat="1" ht="12.75">
      <c r="A121" s="42" t="s">
        <v>22</v>
      </c>
      <c r="B121" s="42">
        <v>1</v>
      </c>
      <c r="C121" s="117" t="s">
        <v>26</v>
      </c>
      <c r="D121" s="64" t="s">
        <v>428</v>
      </c>
      <c r="E121" s="117" t="s">
        <v>274</v>
      </c>
      <c r="F121" s="117" t="s">
        <v>411</v>
      </c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</row>
    <row r="122" spans="1:61" s="104" customFormat="1" ht="12.75">
      <c r="A122" s="115" t="s">
        <v>22</v>
      </c>
      <c r="B122" s="115">
        <v>1</v>
      </c>
      <c r="C122" s="116" t="s">
        <v>26</v>
      </c>
      <c r="D122" s="64" t="s">
        <v>433</v>
      </c>
      <c r="E122" s="116" t="s">
        <v>265</v>
      </c>
      <c r="F122" s="116" t="s">
        <v>411</v>
      </c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</row>
    <row r="123" spans="1:61" s="104" customFormat="1" ht="12.75">
      <c r="A123" s="115" t="s">
        <v>22</v>
      </c>
      <c r="B123" s="115">
        <v>1</v>
      </c>
      <c r="C123" s="116" t="s">
        <v>28</v>
      </c>
      <c r="D123" s="64" t="s">
        <v>433</v>
      </c>
      <c r="E123" s="116" t="s">
        <v>265</v>
      </c>
      <c r="F123" s="116" t="s">
        <v>468</v>
      </c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</row>
    <row r="124" spans="1:61" s="104" customFormat="1" ht="12.75">
      <c r="A124" s="115" t="s">
        <v>19</v>
      </c>
      <c r="B124" s="115">
        <v>1</v>
      </c>
      <c r="C124" s="116" t="s">
        <v>20</v>
      </c>
      <c r="D124" s="64" t="s">
        <v>309</v>
      </c>
      <c r="E124" s="116" t="s">
        <v>265</v>
      </c>
      <c r="F124" s="116" t="s">
        <v>492</v>
      </c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</row>
    <row r="125" spans="1:61" s="104" customFormat="1" ht="12.75">
      <c r="A125" s="120" t="s">
        <v>19</v>
      </c>
      <c r="B125" s="120">
        <v>1</v>
      </c>
      <c r="C125" s="121" t="s">
        <v>20</v>
      </c>
      <c r="D125" s="64" t="s">
        <v>309</v>
      </c>
      <c r="E125" s="121" t="s">
        <v>266</v>
      </c>
      <c r="F125" s="121" t="s">
        <v>380</v>
      </c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</row>
    <row r="126" spans="1:61" s="104" customFormat="1" ht="12.75">
      <c r="A126" s="120" t="s">
        <v>19</v>
      </c>
      <c r="B126" s="120">
        <v>3</v>
      </c>
      <c r="C126" s="121" t="s">
        <v>20</v>
      </c>
      <c r="D126" s="64" t="s">
        <v>309</v>
      </c>
      <c r="E126" s="121" t="s">
        <v>266</v>
      </c>
      <c r="F126" s="121" t="s">
        <v>300</v>
      </c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</row>
    <row r="127" spans="1:61" s="104" customFormat="1" ht="12.75">
      <c r="A127" s="118" t="s">
        <v>22</v>
      </c>
      <c r="B127" s="118">
        <v>2</v>
      </c>
      <c r="C127" s="119" t="s">
        <v>26</v>
      </c>
      <c r="D127" s="64" t="s">
        <v>309</v>
      </c>
      <c r="E127" s="119" t="s">
        <v>293</v>
      </c>
      <c r="F127" s="119" t="s">
        <v>492</v>
      </c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</row>
    <row r="128" spans="1:61" s="104" customFormat="1" ht="12.75">
      <c r="A128" s="118" t="s">
        <v>22</v>
      </c>
      <c r="B128" s="118">
        <v>1</v>
      </c>
      <c r="C128" s="119" t="s">
        <v>26</v>
      </c>
      <c r="D128" s="64" t="s">
        <v>309</v>
      </c>
      <c r="E128" s="119" t="s">
        <v>293</v>
      </c>
      <c r="F128" s="119" t="s">
        <v>411</v>
      </c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</row>
    <row r="129" spans="1:61" s="104" customFormat="1" ht="12.75">
      <c r="A129" s="118" t="s">
        <v>22</v>
      </c>
      <c r="B129" s="118">
        <v>1</v>
      </c>
      <c r="C129" s="119" t="s">
        <v>26</v>
      </c>
      <c r="D129" s="64" t="s">
        <v>309</v>
      </c>
      <c r="E129" s="119" t="s">
        <v>293</v>
      </c>
      <c r="F129" s="119" t="s">
        <v>444</v>
      </c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</row>
    <row r="130" spans="1:61" s="104" customFormat="1" ht="12.75">
      <c r="A130" s="115" t="s">
        <v>15</v>
      </c>
      <c r="B130" s="115">
        <v>1</v>
      </c>
      <c r="C130" s="116" t="s">
        <v>16</v>
      </c>
      <c r="D130" s="64" t="s">
        <v>356</v>
      </c>
      <c r="E130" s="116" t="s">
        <v>265</v>
      </c>
      <c r="F130" s="116" t="s">
        <v>468</v>
      </c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</row>
    <row r="131" spans="1:61" s="104" customFormat="1" ht="12.75">
      <c r="A131" s="115" t="s">
        <v>15</v>
      </c>
      <c r="B131" s="115">
        <v>1</v>
      </c>
      <c r="C131" s="116" t="s">
        <v>16</v>
      </c>
      <c r="D131" s="64" t="s">
        <v>356</v>
      </c>
      <c r="E131" s="116" t="s">
        <v>265</v>
      </c>
      <c r="F131" s="116" t="s">
        <v>411</v>
      </c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</row>
    <row r="132" spans="1:61" s="104" customFormat="1" ht="12.75">
      <c r="A132" s="115" t="s">
        <v>22</v>
      </c>
      <c r="B132" s="115">
        <v>1</v>
      </c>
      <c r="C132" s="116" t="s">
        <v>23</v>
      </c>
      <c r="D132" s="64" t="s">
        <v>356</v>
      </c>
      <c r="E132" s="116" t="s">
        <v>265</v>
      </c>
      <c r="F132" s="116" t="s">
        <v>411</v>
      </c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</row>
    <row r="133" spans="1:61" s="104" customFormat="1" ht="12.75">
      <c r="A133" s="115" t="s">
        <v>22</v>
      </c>
      <c r="B133" s="115">
        <v>1</v>
      </c>
      <c r="C133" s="116" t="s">
        <v>23</v>
      </c>
      <c r="D133" s="64" t="s">
        <v>356</v>
      </c>
      <c r="E133" s="116" t="s">
        <v>265</v>
      </c>
      <c r="F133" s="116" t="s">
        <v>327</v>
      </c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</row>
    <row r="134" spans="1:61" s="104" customFormat="1" ht="12.75">
      <c r="A134" s="115" t="s">
        <v>22</v>
      </c>
      <c r="B134" s="115">
        <v>1</v>
      </c>
      <c r="C134" s="116" t="s">
        <v>23</v>
      </c>
      <c r="D134" s="64" t="s">
        <v>356</v>
      </c>
      <c r="E134" s="116" t="s">
        <v>265</v>
      </c>
      <c r="F134" s="116" t="s">
        <v>401</v>
      </c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</row>
    <row r="135" spans="1:61" s="104" customFormat="1" ht="12.75">
      <c r="A135" s="115" t="s">
        <v>22</v>
      </c>
      <c r="B135" s="115">
        <v>2</v>
      </c>
      <c r="C135" s="116" t="s">
        <v>23</v>
      </c>
      <c r="D135" s="64" t="s">
        <v>402</v>
      </c>
      <c r="E135" s="116" t="s">
        <v>265</v>
      </c>
      <c r="F135" s="116" t="s">
        <v>401</v>
      </c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</row>
    <row r="136" spans="1:61" s="104" customFormat="1" ht="12.75">
      <c r="A136" s="115" t="s">
        <v>22</v>
      </c>
      <c r="B136" s="115">
        <v>1</v>
      </c>
      <c r="C136" s="116" t="s">
        <v>25</v>
      </c>
      <c r="D136" s="64" t="s">
        <v>285</v>
      </c>
      <c r="E136" s="116" t="s">
        <v>265</v>
      </c>
      <c r="F136" s="116" t="s">
        <v>259</v>
      </c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</row>
    <row r="137" spans="1:61" s="104" customFormat="1" ht="12.75">
      <c r="A137" s="120" t="s">
        <v>31</v>
      </c>
      <c r="B137" s="120">
        <v>1</v>
      </c>
      <c r="C137" s="121" t="s">
        <v>297</v>
      </c>
      <c r="D137" s="64" t="s">
        <v>523</v>
      </c>
      <c r="E137" s="121" t="s">
        <v>266</v>
      </c>
      <c r="F137" s="120" t="s">
        <v>1</v>
      </c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</row>
    <row r="138" spans="1:61" s="104" customFormat="1" ht="12.75">
      <c r="A138" s="115" t="s">
        <v>13</v>
      </c>
      <c r="B138" s="115">
        <v>1</v>
      </c>
      <c r="C138" s="116" t="s">
        <v>14</v>
      </c>
      <c r="D138" s="64" t="s">
        <v>499</v>
      </c>
      <c r="E138" s="116" t="s">
        <v>265</v>
      </c>
      <c r="F138" s="116" t="s">
        <v>492</v>
      </c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</row>
    <row r="139" spans="1:61" s="104" customFormat="1" ht="12.75">
      <c r="A139" s="120" t="s">
        <v>15</v>
      </c>
      <c r="B139" s="120">
        <v>1</v>
      </c>
      <c r="C139" s="121" t="s">
        <v>16</v>
      </c>
      <c r="D139" s="64" t="s">
        <v>423</v>
      </c>
      <c r="E139" s="121" t="s">
        <v>266</v>
      </c>
      <c r="F139" s="121" t="s">
        <v>444</v>
      </c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</row>
    <row r="140" spans="1:61" s="104" customFormat="1" ht="12.75">
      <c r="A140" s="113" t="s">
        <v>17</v>
      </c>
      <c r="B140" s="113">
        <v>3</v>
      </c>
      <c r="C140" s="114" t="s">
        <v>18</v>
      </c>
      <c r="D140" s="64" t="s">
        <v>423</v>
      </c>
      <c r="E140" s="114"/>
      <c r="F140" s="114" t="s">
        <v>411</v>
      </c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</row>
    <row r="141" spans="1:61" s="104" customFormat="1" ht="12.75">
      <c r="A141" s="113" t="s">
        <v>17</v>
      </c>
      <c r="B141" s="113">
        <v>2</v>
      </c>
      <c r="C141" s="114" t="s">
        <v>18</v>
      </c>
      <c r="D141" s="64" t="s">
        <v>423</v>
      </c>
      <c r="E141" s="114"/>
      <c r="F141" s="114" t="s">
        <v>444</v>
      </c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</row>
    <row r="142" spans="1:61" s="104" customFormat="1" ht="12.75">
      <c r="A142" s="120" t="s">
        <v>15</v>
      </c>
      <c r="B142" s="120">
        <v>3</v>
      </c>
      <c r="C142" s="121" t="s">
        <v>16</v>
      </c>
      <c r="D142" s="64" t="s">
        <v>421</v>
      </c>
      <c r="E142" s="121" t="s">
        <v>266</v>
      </c>
      <c r="F142" s="121" t="s">
        <v>411</v>
      </c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</row>
    <row r="143" spans="1:61" s="104" customFormat="1" ht="12.75">
      <c r="A143" s="120" t="s">
        <v>15</v>
      </c>
      <c r="B143" s="120">
        <v>1</v>
      </c>
      <c r="C143" s="121" t="s">
        <v>16</v>
      </c>
      <c r="D143" s="64" t="s">
        <v>421</v>
      </c>
      <c r="E143" s="121" t="s">
        <v>266</v>
      </c>
      <c r="F143" s="121" t="s">
        <v>444</v>
      </c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</row>
    <row r="144" spans="1:61" s="104" customFormat="1" ht="12.75">
      <c r="A144" s="120" t="s">
        <v>17</v>
      </c>
      <c r="B144" s="120">
        <v>3</v>
      </c>
      <c r="C144" s="121" t="s">
        <v>18</v>
      </c>
      <c r="D144" s="64" t="s">
        <v>421</v>
      </c>
      <c r="E144" s="121" t="s">
        <v>266</v>
      </c>
      <c r="F144" s="121" t="s">
        <v>411</v>
      </c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</row>
    <row r="145" spans="1:61" s="104" customFormat="1" ht="12.75">
      <c r="A145" s="120" t="s">
        <v>17</v>
      </c>
      <c r="B145" s="120">
        <v>3</v>
      </c>
      <c r="C145" s="121" t="s">
        <v>18</v>
      </c>
      <c r="D145" s="64" t="s">
        <v>421</v>
      </c>
      <c r="E145" s="121" t="s">
        <v>266</v>
      </c>
      <c r="F145" s="121" t="s">
        <v>444</v>
      </c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</row>
    <row r="146" spans="1:61" s="104" customFormat="1" ht="12.75">
      <c r="A146" s="113" t="s">
        <v>17</v>
      </c>
      <c r="B146" s="113">
        <v>6</v>
      </c>
      <c r="C146" s="114" t="s">
        <v>18</v>
      </c>
      <c r="D146" s="64" t="s">
        <v>421</v>
      </c>
      <c r="E146" s="114"/>
      <c r="F146" s="114" t="s">
        <v>411</v>
      </c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</row>
    <row r="147" spans="1:61" s="104" customFormat="1" ht="12.75">
      <c r="A147" s="113" t="s">
        <v>17</v>
      </c>
      <c r="B147" s="113">
        <v>2</v>
      </c>
      <c r="C147" s="114" t="s">
        <v>18</v>
      </c>
      <c r="D147" s="64" t="s">
        <v>421</v>
      </c>
      <c r="E147" s="114"/>
      <c r="F147" s="114" t="s">
        <v>444</v>
      </c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</row>
    <row r="148" spans="1:61" s="104" customFormat="1" ht="12.75">
      <c r="A148" s="113" t="s">
        <v>11</v>
      </c>
      <c r="B148" s="113">
        <v>1</v>
      </c>
      <c r="C148" s="114" t="s">
        <v>12</v>
      </c>
      <c r="D148" s="64" t="s">
        <v>415</v>
      </c>
      <c r="E148" s="114"/>
      <c r="F148" s="114" t="s">
        <v>411</v>
      </c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</row>
    <row r="149" spans="1:61" s="104" customFormat="1" ht="12.75">
      <c r="A149" s="120" t="s">
        <v>31</v>
      </c>
      <c r="B149" s="120">
        <v>1</v>
      </c>
      <c r="C149" s="121" t="s">
        <v>295</v>
      </c>
      <c r="D149" s="64" t="s">
        <v>296</v>
      </c>
      <c r="E149" s="121" t="s">
        <v>266</v>
      </c>
      <c r="F149" s="121" t="s">
        <v>492</v>
      </c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</row>
    <row r="150" spans="1:61" s="104" customFormat="1" ht="12.75">
      <c r="A150" s="113" t="s">
        <v>31</v>
      </c>
      <c r="B150" s="113">
        <v>1</v>
      </c>
      <c r="C150" s="114" t="s">
        <v>295</v>
      </c>
      <c r="D150" s="64" t="s">
        <v>296</v>
      </c>
      <c r="E150" s="114"/>
      <c r="F150" s="114" t="s">
        <v>411</v>
      </c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</row>
    <row r="151" spans="1:61" s="104" customFormat="1" ht="12.75">
      <c r="A151" s="113" t="s">
        <v>31</v>
      </c>
      <c r="B151" s="113">
        <v>1</v>
      </c>
      <c r="C151" s="114" t="s">
        <v>295</v>
      </c>
      <c r="D151" s="64" t="s">
        <v>296</v>
      </c>
      <c r="E151" s="114"/>
      <c r="F151" s="114" t="s">
        <v>259</v>
      </c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</row>
    <row r="152" spans="1:61" s="104" customFormat="1" ht="12.75">
      <c r="A152" s="113" t="s">
        <v>31</v>
      </c>
      <c r="B152" s="113">
        <v>1</v>
      </c>
      <c r="C152" s="114" t="s">
        <v>295</v>
      </c>
      <c r="D152" s="64" t="s">
        <v>296</v>
      </c>
      <c r="E152" s="114"/>
      <c r="F152" s="114" t="s">
        <v>300</v>
      </c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</row>
    <row r="153" spans="1:61" s="104" customFormat="1" ht="12.75">
      <c r="A153" s="115" t="s">
        <v>31</v>
      </c>
      <c r="B153" s="115">
        <v>1</v>
      </c>
      <c r="C153" s="116" t="s">
        <v>12</v>
      </c>
      <c r="D153" s="64" t="s">
        <v>408</v>
      </c>
      <c r="E153" s="116" t="s">
        <v>265</v>
      </c>
      <c r="F153" s="116" t="s">
        <v>401</v>
      </c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</row>
    <row r="154" spans="1:61" s="104" customFormat="1" ht="12.75">
      <c r="A154" s="120" t="s">
        <v>11</v>
      </c>
      <c r="B154" s="120">
        <v>1</v>
      </c>
      <c r="C154" s="121" t="s">
        <v>12</v>
      </c>
      <c r="D154" s="64" t="s">
        <v>474</v>
      </c>
      <c r="E154" s="121" t="s">
        <v>266</v>
      </c>
      <c r="F154" s="121" t="s">
        <v>468</v>
      </c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</row>
    <row r="155" spans="1:61" s="104" customFormat="1" ht="12.75">
      <c r="A155" s="120" t="s">
        <v>22</v>
      </c>
      <c r="B155" s="120">
        <v>1</v>
      </c>
      <c r="C155" s="121" t="s">
        <v>26</v>
      </c>
      <c r="D155" s="64" t="s">
        <v>370</v>
      </c>
      <c r="E155" s="121" t="s">
        <v>266</v>
      </c>
      <c r="F155" s="121" t="s">
        <v>401</v>
      </c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</row>
    <row r="156" spans="1:61" s="104" customFormat="1" ht="12.75">
      <c r="A156" s="120" t="s">
        <v>22</v>
      </c>
      <c r="B156" s="120">
        <v>1</v>
      </c>
      <c r="C156" s="121" t="s">
        <v>27</v>
      </c>
      <c r="D156" s="64" t="s">
        <v>370</v>
      </c>
      <c r="E156" s="121" t="s">
        <v>266</v>
      </c>
      <c r="F156" s="121" t="s">
        <v>327</v>
      </c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</row>
    <row r="157" spans="1:61" s="104" customFormat="1" ht="12.75">
      <c r="A157" s="120" t="s">
        <v>22</v>
      </c>
      <c r="B157" s="120">
        <v>1</v>
      </c>
      <c r="C157" s="121" t="s">
        <v>27</v>
      </c>
      <c r="D157" s="64" t="s">
        <v>370</v>
      </c>
      <c r="E157" s="121" t="s">
        <v>266</v>
      </c>
      <c r="F157" s="121" t="s">
        <v>401</v>
      </c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</row>
    <row r="158" spans="1:61" s="104" customFormat="1" ht="12.75">
      <c r="A158" s="118" t="s">
        <v>22</v>
      </c>
      <c r="B158" s="118">
        <v>1</v>
      </c>
      <c r="C158" s="119" t="s">
        <v>28</v>
      </c>
      <c r="D158" s="64" t="s">
        <v>396</v>
      </c>
      <c r="E158" s="119" t="s">
        <v>293</v>
      </c>
      <c r="F158" s="119" t="s">
        <v>380</v>
      </c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</row>
    <row r="159" spans="1:61" s="104" customFormat="1" ht="12.75">
      <c r="A159" s="115" t="s">
        <v>17</v>
      </c>
      <c r="B159" s="115">
        <v>1</v>
      </c>
      <c r="C159" s="116" t="s">
        <v>18</v>
      </c>
      <c r="D159" s="64" t="s">
        <v>264</v>
      </c>
      <c r="E159" s="116" t="s">
        <v>265</v>
      </c>
      <c r="F159" s="116" t="s">
        <v>259</v>
      </c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</row>
    <row r="160" spans="1:61" s="104" customFormat="1" ht="12.75">
      <c r="A160" s="120" t="s">
        <v>15</v>
      </c>
      <c r="B160" s="120">
        <v>3</v>
      </c>
      <c r="C160" s="121" t="s">
        <v>16</v>
      </c>
      <c r="D160" s="64" t="s">
        <v>476</v>
      </c>
      <c r="E160" s="121" t="s">
        <v>266</v>
      </c>
      <c r="F160" s="121" t="s">
        <v>468</v>
      </c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</row>
    <row r="161" spans="1:61" s="104" customFormat="1" ht="12.75">
      <c r="A161" s="120" t="s">
        <v>17</v>
      </c>
      <c r="B161" s="120">
        <v>12</v>
      </c>
      <c r="C161" s="121" t="s">
        <v>18</v>
      </c>
      <c r="D161" s="64" t="s">
        <v>476</v>
      </c>
      <c r="E161" s="121" t="s">
        <v>266</v>
      </c>
      <c r="F161" s="121" t="s">
        <v>468</v>
      </c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</row>
    <row r="162" spans="1:61" s="104" customFormat="1" ht="12.75">
      <c r="A162" s="120" t="s">
        <v>17</v>
      </c>
      <c r="B162" s="120">
        <v>1</v>
      </c>
      <c r="C162" s="121" t="s">
        <v>18</v>
      </c>
      <c r="D162" s="64" t="s">
        <v>476</v>
      </c>
      <c r="E162" s="121" t="s">
        <v>266</v>
      </c>
      <c r="F162" s="121" t="s">
        <v>492</v>
      </c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</row>
    <row r="163" spans="1:61" s="104" customFormat="1" ht="12.75">
      <c r="A163" s="115" t="s">
        <v>11</v>
      </c>
      <c r="B163" s="115">
        <v>1</v>
      </c>
      <c r="C163" s="116" t="s">
        <v>12</v>
      </c>
      <c r="D163" s="64" t="s">
        <v>496</v>
      </c>
      <c r="E163" s="116" t="s">
        <v>265</v>
      </c>
      <c r="F163" s="116" t="s">
        <v>492</v>
      </c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</row>
    <row r="164" spans="1:61" s="104" customFormat="1" ht="12.75">
      <c r="A164" s="42" t="s">
        <v>22</v>
      </c>
      <c r="B164" s="42">
        <v>1</v>
      </c>
      <c r="C164" s="117" t="s">
        <v>25</v>
      </c>
      <c r="D164" s="64" t="s">
        <v>502</v>
      </c>
      <c r="E164" s="117" t="s">
        <v>274</v>
      </c>
      <c r="F164" s="117" t="s">
        <v>492</v>
      </c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</row>
    <row r="165" spans="1:61" s="104" customFormat="1" ht="12.75">
      <c r="A165" s="113" t="s">
        <v>11</v>
      </c>
      <c r="B165" s="113">
        <v>1</v>
      </c>
      <c r="C165" s="114" t="s">
        <v>12</v>
      </c>
      <c r="D165" s="64" t="s">
        <v>338</v>
      </c>
      <c r="E165" s="114"/>
      <c r="F165" s="114" t="s">
        <v>327</v>
      </c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</row>
    <row r="166" spans="1:61" s="104" customFormat="1" ht="12.75">
      <c r="A166" s="120" t="s">
        <v>11</v>
      </c>
      <c r="B166" s="120">
        <v>1</v>
      </c>
      <c r="C166" s="121" t="s">
        <v>12</v>
      </c>
      <c r="D166" s="64" t="s">
        <v>306</v>
      </c>
      <c r="E166" s="121" t="s">
        <v>266</v>
      </c>
      <c r="F166" s="121" t="s">
        <v>300</v>
      </c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</row>
    <row r="167" spans="1:61" s="104" customFormat="1" ht="12.75">
      <c r="A167" s="113" t="s">
        <v>11</v>
      </c>
      <c r="B167" s="113">
        <v>1</v>
      </c>
      <c r="C167" s="114" t="s">
        <v>12</v>
      </c>
      <c r="D167" s="64" t="s">
        <v>306</v>
      </c>
      <c r="E167" s="114"/>
      <c r="F167" s="114" t="s">
        <v>327</v>
      </c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</row>
    <row r="168" spans="1:61" s="104" customFormat="1" ht="12.75">
      <c r="A168" s="115" t="s">
        <v>22</v>
      </c>
      <c r="B168" s="115">
        <v>2</v>
      </c>
      <c r="C168" s="116" t="s">
        <v>23</v>
      </c>
      <c r="D168" s="64" t="s">
        <v>403</v>
      </c>
      <c r="E168" s="116" t="s">
        <v>265</v>
      </c>
      <c r="F168" s="116" t="s">
        <v>401</v>
      </c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</row>
    <row r="169" spans="1:61" s="104" customFormat="1" ht="12.75">
      <c r="A169" s="42" t="s">
        <v>22</v>
      </c>
      <c r="B169" s="42">
        <v>2</v>
      </c>
      <c r="C169" s="117" t="s">
        <v>26</v>
      </c>
      <c r="D169" s="64" t="s">
        <v>276</v>
      </c>
      <c r="E169" s="117" t="s">
        <v>274</v>
      </c>
      <c r="F169" s="117" t="s">
        <v>259</v>
      </c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</row>
    <row r="170" spans="1:61" s="104" customFormat="1" ht="12.75">
      <c r="A170" s="120" t="s">
        <v>11</v>
      </c>
      <c r="B170" s="120">
        <v>1</v>
      </c>
      <c r="C170" s="121" t="s">
        <v>418</v>
      </c>
      <c r="D170" s="64" t="s">
        <v>420</v>
      </c>
      <c r="E170" s="121" t="s">
        <v>266</v>
      </c>
      <c r="F170" s="121" t="s">
        <v>411</v>
      </c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</row>
    <row r="171" spans="1:61" s="104" customFormat="1" ht="12.75">
      <c r="A171" s="115" t="s">
        <v>19</v>
      </c>
      <c r="B171" s="115">
        <v>1</v>
      </c>
      <c r="C171" s="116" t="s">
        <v>20</v>
      </c>
      <c r="D171" s="64" t="s">
        <v>420</v>
      </c>
      <c r="E171" s="116" t="s">
        <v>265</v>
      </c>
      <c r="F171" s="116" t="s">
        <v>411</v>
      </c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</row>
    <row r="172" spans="1:61" s="104" customFormat="1" ht="12.75">
      <c r="A172" s="120" t="s">
        <v>22</v>
      </c>
      <c r="B172" s="120">
        <v>2</v>
      </c>
      <c r="C172" s="121" t="s">
        <v>26</v>
      </c>
      <c r="D172" s="64" t="s">
        <v>420</v>
      </c>
      <c r="E172" s="121" t="s">
        <v>266</v>
      </c>
      <c r="F172" s="121" t="s">
        <v>444</v>
      </c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</row>
    <row r="173" spans="1:61" s="104" customFormat="1" ht="12.75">
      <c r="A173" s="120" t="s">
        <v>22</v>
      </c>
      <c r="B173" s="120">
        <v>1</v>
      </c>
      <c r="C173" s="121" t="s">
        <v>25</v>
      </c>
      <c r="D173" s="64" t="s">
        <v>462</v>
      </c>
      <c r="E173" s="121" t="s">
        <v>266</v>
      </c>
      <c r="F173" s="121" t="s">
        <v>444</v>
      </c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</row>
    <row r="174" spans="1:61" s="104" customFormat="1" ht="12.75">
      <c r="A174" s="42" t="s">
        <v>22</v>
      </c>
      <c r="B174" s="42">
        <v>1</v>
      </c>
      <c r="C174" s="117" t="s">
        <v>23</v>
      </c>
      <c r="D174" s="64" t="s">
        <v>352</v>
      </c>
      <c r="E174" s="117" t="s">
        <v>274</v>
      </c>
      <c r="F174" s="117" t="s">
        <v>327</v>
      </c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</row>
    <row r="175" spans="1:61" s="104" customFormat="1" ht="12.75">
      <c r="A175" s="42" t="s">
        <v>22</v>
      </c>
      <c r="B175" s="42">
        <v>1</v>
      </c>
      <c r="C175" s="117" t="s">
        <v>25</v>
      </c>
      <c r="D175" s="64" t="s">
        <v>352</v>
      </c>
      <c r="E175" s="117" t="s">
        <v>274</v>
      </c>
      <c r="F175" s="117" t="s">
        <v>380</v>
      </c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</row>
    <row r="176" spans="1:61" s="104" customFormat="1" ht="12.75">
      <c r="A176" s="42" t="s">
        <v>22</v>
      </c>
      <c r="B176" s="42">
        <v>1</v>
      </c>
      <c r="C176" s="117" t="s">
        <v>26</v>
      </c>
      <c r="D176" s="64" t="s">
        <v>483</v>
      </c>
      <c r="E176" s="117" t="s">
        <v>274</v>
      </c>
      <c r="F176" s="117" t="s">
        <v>468</v>
      </c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</row>
    <row r="177" spans="1:61" s="104" customFormat="1" ht="12.75">
      <c r="A177" s="113" t="s">
        <v>31</v>
      </c>
      <c r="B177" s="113">
        <v>1</v>
      </c>
      <c r="C177" s="114" t="s">
        <v>12</v>
      </c>
      <c r="D177" s="64" t="s">
        <v>371</v>
      </c>
      <c r="E177" s="114"/>
      <c r="F177" s="114" t="s">
        <v>327</v>
      </c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</row>
    <row r="178" spans="1:61" s="104" customFormat="1" ht="12.75">
      <c r="A178" s="118" t="s">
        <v>19</v>
      </c>
      <c r="B178" s="118">
        <v>1</v>
      </c>
      <c r="C178" s="119" t="s">
        <v>20</v>
      </c>
      <c r="D178" s="64" t="s">
        <v>310</v>
      </c>
      <c r="E178" s="119" t="s">
        <v>293</v>
      </c>
      <c r="F178" s="119" t="s">
        <v>300</v>
      </c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</row>
    <row r="179" spans="1:61" s="104" customFormat="1" ht="12.75">
      <c r="A179" s="115" t="s">
        <v>22</v>
      </c>
      <c r="B179" s="115">
        <v>1</v>
      </c>
      <c r="C179" s="116" t="s">
        <v>23</v>
      </c>
      <c r="D179" s="64" t="s">
        <v>367</v>
      </c>
      <c r="E179" s="116" t="s">
        <v>265</v>
      </c>
      <c r="F179" s="116" t="s">
        <v>411</v>
      </c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</row>
    <row r="180" spans="1:61" s="104" customFormat="1" ht="12.75">
      <c r="A180" s="115" t="s">
        <v>22</v>
      </c>
      <c r="B180" s="115">
        <v>1</v>
      </c>
      <c r="C180" s="116" t="s">
        <v>27</v>
      </c>
      <c r="D180" s="64" t="s">
        <v>367</v>
      </c>
      <c r="E180" s="116" t="s">
        <v>265</v>
      </c>
      <c r="F180" s="116" t="s">
        <v>327</v>
      </c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</row>
    <row r="181" spans="1:61" s="104" customFormat="1" ht="12.75">
      <c r="A181" s="115" t="s">
        <v>22</v>
      </c>
      <c r="B181" s="115">
        <v>1</v>
      </c>
      <c r="C181" s="116" t="s">
        <v>23</v>
      </c>
      <c r="D181" s="64" t="s">
        <v>404</v>
      </c>
      <c r="E181" s="116" t="s">
        <v>265</v>
      </c>
      <c r="F181" s="116" t="s">
        <v>401</v>
      </c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</row>
    <row r="182" spans="1:61" s="104" customFormat="1" ht="12.75">
      <c r="A182" s="42" t="s">
        <v>22</v>
      </c>
      <c r="B182" s="42">
        <v>1</v>
      </c>
      <c r="C182" s="117" t="s">
        <v>26</v>
      </c>
      <c r="D182" s="64" t="s">
        <v>355</v>
      </c>
      <c r="E182" s="117" t="s">
        <v>274</v>
      </c>
      <c r="F182" s="117" t="s">
        <v>327</v>
      </c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</row>
    <row r="183" spans="1:61" s="104" customFormat="1" ht="12.75">
      <c r="A183" s="113" t="s">
        <v>11</v>
      </c>
      <c r="B183" s="113">
        <v>1</v>
      </c>
      <c r="C183" s="114" t="s">
        <v>305</v>
      </c>
      <c r="D183" s="64" t="s">
        <v>417</v>
      </c>
      <c r="E183" s="114"/>
      <c r="F183" s="114" t="s">
        <v>411</v>
      </c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</row>
    <row r="184" spans="1:61" s="104" customFormat="1" ht="12.75">
      <c r="A184" s="115" t="s">
        <v>22</v>
      </c>
      <c r="B184" s="115">
        <v>1</v>
      </c>
      <c r="C184" s="116" t="s">
        <v>27</v>
      </c>
      <c r="D184" s="64" t="s">
        <v>461</v>
      </c>
      <c r="E184" s="116" t="s">
        <v>265</v>
      </c>
      <c r="F184" s="116" t="s">
        <v>468</v>
      </c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</row>
    <row r="185" spans="1:61" s="104" customFormat="1" ht="12.75">
      <c r="A185" s="115" t="s">
        <v>22</v>
      </c>
      <c r="B185" s="115">
        <v>1</v>
      </c>
      <c r="C185" s="116" t="s">
        <v>27</v>
      </c>
      <c r="D185" s="64" t="s">
        <v>461</v>
      </c>
      <c r="E185" s="116" t="s">
        <v>265</v>
      </c>
      <c r="F185" s="116" t="s">
        <v>444</v>
      </c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</row>
    <row r="186" spans="1:61" s="104" customFormat="1" ht="12.75">
      <c r="A186" s="120" t="s">
        <v>22</v>
      </c>
      <c r="B186" s="120">
        <v>1</v>
      </c>
      <c r="C186" s="121" t="s">
        <v>26</v>
      </c>
      <c r="D186" s="64" t="s">
        <v>290</v>
      </c>
      <c r="E186" s="121" t="s">
        <v>266</v>
      </c>
      <c r="F186" s="121" t="s">
        <v>259</v>
      </c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</row>
    <row r="187" spans="1:61" s="104" customFormat="1" ht="12.75">
      <c r="A187" s="120" t="s">
        <v>22</v>
      </c>
      <c r="B187" s="120">
        <v>1</v>
      </c>
      <c r="C187" s="121" t="s">
        <v>28</v>
      </c>
      <c r="D187" s="64" t="s">
        <v>290</v>
      </c>
      <c r="E187" s="121" t="s">
        <v>266</v>
      </c>
      <c r="F187" s="121" t="s">
        <v>259</v>
      </c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</row>
    <row r="188" spans="1:61" s="104" customFormat="1" ht="12.75">
      <c r="A188" s="115" t="s">
        <v>22</v>
      </c>
      <c r="B188" s="115">
        <v>1</v>
      </c>
      <c r="C188" s="116" t="s">
        <v>25</v>
      </c>
      <c r="D188" s="64" t="s">
        <v>319</v>
      </c>
      <c r="E188" s="116" t="s">
        <v>265</v>
      </c>
      <c r="F188" s="116" t="s">
        <v>300</v>
      </c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</row>
    <row r="189" spans="1:61" s="104" customFormat="1" ht="12.75">
      <c r="A189" s="115" t="s">
        <v>22</v>
      </c>
      <c r="B189" s="115">
        <v>1</v>
      </c>
      <c r="C189" s="116" t="s">
        <v>23</v>
      </c>
      <c r="D189" s="64" t="s">
        <v>457</v>
      </c>
      <c r="E189" s="116" t="s">
        <v>265</v>
      </c>
      <c r="F189" s="116" t="s">
        <v>444</v>
      </c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</row>
    <row r="190" spans="1:61" s="104" customFormat="1" ht="12.75">
      <c r="A190" s="120" t="s">
        <v>22</v>
      </c>
      <c r="B190" s="120">
        <v>1</v>
      </c>
      <c r="C190" s="121" t="s">
        <v>23</v>
      </c>
      <c r="D190" s="64" t="s">
        <v>438</v>
      </c>
      <c r="E190" s="121" t="s">
        <v>266</v>
      </c>
      <c r="F190" s="121" t="s">
        <v>411</v>
      </c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</row>
    <row r="191" spans="1:61" s="104" customFormat="1" ht="12.75">
      <c r="A191" s="115" t="s">
        <v>22</v>
      </c>
      <c r="B191" s="115">
        <v>1</v>
      </c>
      <c r="C191" s="116" t="s">
        <v>28</v>
      </c>
      <c r="D191" s="64" t="s">
        <v>436</v>
      </c>
      <c r="E191" s="116" t="s">
        <v>265</v>
      </c>
      <c r="F191" s="116" t="s">
        <v>411</v>
      </c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</row>
    <row r="192" spans="1:61" s="104" customFormat="1" ht="12.75">
      <c r="A192" s="120" t="s">
        <v>22</v>
      </c>
      <c r="B192" s="120">
        <v>1</v>
      </c>
      <c r="C192" s="121" t="s">
        <v>28</v>
      </c>
      <c r="D192" s="64" t="s">
        <v>394</v>
      </c>
      <c r="E192" s="121" t="s">
        <v>266</v>
      </c>
      <c r="F192" s="121" t="s">
        <v>380</v>
      </c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</row>
    <row r="193" spans="1:61" s="104" customFormat="1" ht="12.75">
      <c r="A193" s="120" t="s">
        <v>10</v>
      </c>
      <c r="B193" s="120">
        <v>1</v>
      </c>
      <c r="C193" s="121" t="s">
        <v>413</v>
      </c>
      <c r="D193" s="64" t="s">
        <v>445</v>
      </c>
      <c r="E193" s="121" t="s">
        <v>266</v>
      </c>
      <c r="F193" s="121" t="s">
        <v>444</v>
      </c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</row>
    <row r="194" spans="1:61" s="104" customFormat="1" ht="12.75">
      <c r="A194" s="115" t="s">
        <v>7</v>
      </c>
      <c r="B194" s="115">
        <v>1</v>
      </c>
      <c r="C194" s="116" t="s">
        <v>257</v>
      </c>
      <c r="D194" s="64" t="s">
        <v>330</v>
      </c>
      <c r="E194" s="116" t="s">
        <v>265</v>
      </c>
      <c r="F194" s="116" t="s">
        <v>492</v>
      </c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</row>
    <row r="195" spans="1:61" s="104" customFormat="1" ht="12.75">
      <c r="A195" s="120" t="s">
        <v>7</v>
      </c>
      <c r="B195" s="120">
        <v>3</v>
      </c>
      <c r="C195" s="121" t="s">
        <v>257</v>
      </c>
      <c r="D195" s="64" t="s">
        <v>330</v>
      </c>
      <c r="E195" s="121" t="s">
        <v>266</v>
      </c>
      <c r="F195" s="121" t="s">
        <v>468</v>
      </c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</row>
    <row r="196" spans="1:61" s="104" customFormat="1" ht="12.75">
      <c r="A196" s="120" t="s">
        <v>7</v>
      </c>
      <c r="B196" s="120">
        <v>1</v>
      </c>
      <c r="C196" s="121" t="s">
        <v>257</v>
      </c>
      <c r="D196" s="64" t="s">
        <v>330</v>
      </c>
      <c r="E196" s="121" t="s">
        <v>266</v>
      </c>
      <c r="F196" s="121" t="s">
        <v>327</v>
      </c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</row>
    <row r="197" spans="1:61" s="104" customFormat="1" ht="12.75">
      <c r="A197" s="120" t="s">
        <v>7</v>
      </c>
      <c r="B197" s="120">
        <v>2</v>
      </c>
      <c r="C197" s="121" t="s">
        <v>257</v>
      </c>
      <c r="D197" s="64" t="s">
        <v>330</v>
      </c>
      <c r="E197" s="121" t="s">
        <v>266</v>
      </c>
      <c r="F197" s="121" t="s">
        <v>380</v>
      </c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</row>
    <row r="198" spans="1:61" s="104" customFormat="1" ht="12.75">
      <c r="A198" s="113" t="s">
        <v>7</v>
      </c>
      <c r="B198" s="113">
        <v>1</v>
      </c>
      <c r="C198" s="114" t="s">
        <v>257</v>
      </c>
      <c r="D198" s="64" t="s">
        <v>330</v>
      </c>
      <c r="E198" s="114"/>
      <c r="F198" s="114" t="s">
        <v>444</v>
      </c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</row>
    <row r="199" spans="1:61" s="104" customFormat="1" ht="12.75">
      <c r="A199" s="120" t="s">
        <v>7</v>
      </c>
      <c r="B199" s="120">
        <v>1</v>
      </c>
      <c r="C199" s="121" t="s">
        <v>257</v>
      </c>
      <c r="D199" s="64" t="s">
        <v>301</v>
      </c>
      <c r="E199" s="121" t="s">
        <v>266</v>
      </c>
      <c r="F199" s="121" t="s">
        <v>411</v>
      </c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</row>
    <row r="200" spans="1:61" s="104" customFormat="1" ht="12.75">
      <c r="A200" s="120" t="s">
        <v>7</v>
      </c>
      <c r="B200" s="120">
        <v>1</v>
      </c>
      <c r="C200" s="121" t="s">
        <v>257</v>
      </c>
      <c r="D200" s="64" t="s">
        <v>301</v>
      </c>
      <c r="E200" s="121" t="s">
        <v>266</v>
      </c>
      <c r="F200" s="121" t="s">
        <v>300</v>
      </c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</row>
    <row r="201" spans="1:61" s="104" customFormat="1" ht="12.75">
      <c r="A201" s="113" t="s">
        <v>15</v>
      </c>
      <c r="B201" s="113">
        <v>1</v>
      </c>
      <c r="C201" s="114" t="s">
        <v>16</v>
      </c>
      <c r="D201" s="64" t="s">
        <v>348</v>
      </c>
      <c r="E201" s="114"/>
      <c r="F201" s="114" t="s">
        <v>327</v>
      </c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</row>
    <row r="202" spans="1:61" s="104" customFormat="1" ht="12.75">
      <c r="A202" s="115" t="s">
        <v>22</v>
      </c>
      <c r="B202" s="115">
        <v>2</v>
      </c>
      <c r="C202" s="116" t="s">
        <v>26</v>
      </c>
      <c r="D202" s="64" t="s">
        <v>360</v>
      </c>
      <c r="E202" s="116" t="s">
        <v>265</v>
      </c>
      <c r="F202" s="116" t="s">
        <v>327</v>
      </c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</row>
    <row r="203" spans="1:61" s="104" customFormat="1" ht="12.75">
      <c r="A203" s="120" t="s">
        <v>22</v>
      </c>
      <c r="B203" s="120">
        <v>1</v>
      </c>
      <c r="C203" s="121" t="s">
        <v>26</v>
      </c>
      <c r="D203" s="64" t="s">
        <v>440</v>
      </c>
      <c r="E203" s="121" t="s">
        <v>266</v>
      </c>
      <c r="F203" s="121" t="s">
        <v>411</v>
      </c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</row>
    <row r="204" spans="1:61" s="104" customFormat="1" ht="12.75">
      <c r="A204" s="115" t="s">
        <v>22</v>
      </c>
      <c r="B204" s="115">
        <v>1</v>
      </c>
      <c r="C204" s="116" t="s">
        <v>23</v>
      </c>
      <c r="D204" s="64" t="s">
        <v>282</v>
      </c>
      <c r="E204" s="116" t="s">
        <v>265</v>
      </c>
      <c r="F204" s="116" t="s">
        <v>259</v>
      </c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</row>
    <row r="205" spans="1:61" s="104" customFormat="1" ht="12.75">
      <c r="A205" s="42" t="s">
        <v>15</v>
      </c>
      <c r="B205" s="42">
        <v>1</v>
      </c>
      <c r="C205" s="117" t="s">
        <v>16</v>
      </c>
      <c r="D205" s="64" t="s">
        <v>475</v>
      </c>
      <c r="E205" s="117" t="s">
        <v>274</v>
      </c>
      <c r="F205" s="117" t="s">
        <v>468</v>
      </c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</row>
    <row r="206" spans="1:61" s="104" customFormat="1" ht="12.75">
      <c r="A206" s="115" t="s">
        <v>17</v>
      </c>
      <c r="B206" s="115">
        <v>1</v>
      </c>
      <c r="C206" s="116" t="s">
        <v>18</v>
      </c>
      <c r="D206" s="64" t="s">
        <v>393</v>
      </c>
      <c r="E206" s="116" t="s">
        <v>265</v>
      </c>
      <c r="F206" s="116" t="s">
        <v>492</v>
      </c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</row>
    <row r="207" spans="1:61" s="104" customFormat="1" ht="12.75">
      <c r="A207" s="115" t="s">
        <v>22</v>
      </c>
      <c r="B207" s="115">
        <v>1</v>
      </c>
      <c r="C207" s="116" t="s">
        <v>23</v>
      </c>
      <c r="D207" s="64" t="s">
        <v>393</v>
      </c>
      <c r="E207" s="116" t="s">
        <v>265</v>
      </c>
      <c r="F207" s="116" t="s">
        <v>492</v>
      </c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</row>
    <row r="208" spans="1:61" s="104" customFormat="1" ht="12.75">
      <c r="A208" s="115" t="s">
        <v>22</v>
      </c>
      <c r="B208" s="115">
        <v>1</v>
      </c>
      <c r="C208" s="116" t="s">
        <v>27</v>
      </c>
      <c r="D208" s="64" t="s">
        <v>393</v>
      </c>
      <c r="E208" s="116" t="s">
        <v>265</v>
      </c>
      <c r="F208" s="116" t="s">
        <v>380</v>
      </c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</row>
    <row r="209" spans="1:61" s="104" customFormat="1" ht="12.75">
      <c r="A209" s="115" t="s">
        <v>22</v>
      </c>
      <c r="B209" s="115">
        <v>1</v>
      </c>
      <c r="C209" s="116" t="s">
        <v>27</v>
      </c>
      <c r="D209" s="64" t="s">
        <v>393</v>
      </c>
      <c r="E209" s="116" t="s">
        <v>265</v>
      </c>
      <c r="F209" s="116" t="s">
        <v>401</v>
      </c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</row>
    <row r="210" spans="1:61" s="104" customFormat="1" ht="12.75">
      <c r="A210" s="120" t="s">
        <v>17</v>
      </c>
      <c r="B210" s="120">
        <v>1</v>
      </c>
      <c r="C210" s="121" t="s">
        <v>18</v>
      </c>
      <c r="D210" s="64" t="s">
        <v>425</v>
      </c>
      <c r="E210" s="121" t="s">
        <v>266</v>
      </c>
      <c r="F210" s="121" t="s">
        <v>411</v>
      </c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</row>
    <row r="211" spans="1:61" s="104" customFormat="1" ht="12.75">
      <c r="A211" s="120" t="s">
        <v>31</v>
      </c>
      <c r="B211" s="120">
        <v>1</v>
      </c>
      <c r="C211" s="121" t="s">
        <v>297</v>
      </c>
      <c r="D211" s="64" t="s">
        <v>425</v>
      </c>
      <c r="E211" s="121" t="s">
        <v>266</v>
      </c>
      <c r="F211" s="120" t="s">
        <v>1</v>
      </c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</row>
    <row r="212" spans="1:61" s="104" customFormat="1" ht="12.75">
      <c r="A212" s="115" t="s">
        <v>22</v>
      </c>
      <c r="B212" s="115">
        <v>1</v>
      </c>
      <c r="C212" s="116" t="s">
        <v>26</v>
      </c>
      <c r="D212" s="64" t="s">
        <v>361</v>
      </c>
      <c r="E212" s="116" t="s">
        <v>265</v>
      </c>
      <c r="F212" s="116" t="s">
        <v>468</v>
      </c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</row>
    <row r="213" spans="1:61" s="104" customFormat="1" ht="12.75">
      <c r="A213" s="115" t="s">
        <v>22</v>
      </c>
      <c r="B213" s="115">
        <v>1</v>
      </c>
      <c r="C213" s="116" t="s">
        <v>26</v>
      </c>
      <c r="D213" s="64" t="s">
        <v>361</v>
      </c>
      <c r="E213" s="116" t="s">
        <v>265</v>
      </c>
      <c r="F213" s="116" t="s">
        <v>327</v>
      </c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</row>
    <row r="214" spans="1:61" s="104" customFormat="1" ht="12.75">
      <c r="A214" s="115" t="s">
        <v>22</v>
      </c>
      <c r="B214" s="115">
        <v>1</v>
      </c>
      <c r="C214" s="116" t="s">
        <v>26</v>
      </c>
      <c r="D214" s="64" t="s">
        <v>362</v>
      </c>
      <c r="E214" s="116" t="s">
        <v>265</v>
      </c>
      <c r="F214" s="116" t="s">
        <v>411</v>
      </c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</row>
    <row r="215" spans="1:61" s="104" customFormat="1" ht="12.75">
      <c r="A215" s="115" t="s">
        <v>22</v>
      </c>
      <c r="B215" s="115">
        <v>2</v>
      </c>
      <c r="C215" s="116" t="s">
        <v>26</v>
      </c>
      <c r="D215" s="64" t="s">
        <v>362</v>
      </c>
      <c r="E215" s="116" t="s">
        <v>265</v>
      </c>
      <c r="F215" s="116" t="s">
        <v>327</v>
      </c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</row>
    <row r="216" spans="1:61" s="104" customFormat="1" ht="12.75">
      <c r="A216" s="120" t="s">
        <v>31</v>
      </c>
      <c r="B216" s="120">
        <v>1</v>
      </c>
      <c r="C216" s="121" t="s">
        <v>12</v>
      </c>
      <c r="D216" s="64" t="s">
        <v>377</v>
      </c>
      <c r="E216" s="121" t="s">
        <v>266</v>
      </c>
      <c r="F216" s="121" t="s">
        <v>327</v>
      </c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</row>
    <row r="217" spans="1:61" s="104" customFormat="1" ht="12.75">
      <c r="A217" s="42" t="s">
        <v>22</v>
      </c>
      <c r="B217" s="42">
        <v>1</v>
      </c>
      <c r="C217" s="117" t="s">
        <v>26</v>
      </c>
      <c r="D217" s="64" t="s">
        <v>317</v>
      </c>
      <c r="E217" s="117" t="s">
        <v>274</v>
      </c>
      <c r="F217" s="117" t="s">
        <v>300</v>
      </c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</row>
    <row r="218" spans="1:61" s="104" customFormat="1" ht="12.75">
      <c r="A218" s="113" t="s">
        <v>11</v>
      </c>
      <c r="B218" s="113">
        <v>1</v>
      </c>
      <c r="C218" s="114" t="s">
        <v>12</v>
      </c>
      <c r="D218" s="64" t="s">
        <v>383</v>
      </c>
      <c r="E218" s="114"/>
      <c r="F218" s="114" t="s">
        <v>380</v>
      </c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</row>
    <row r="219" spans="1:61" s="104" customFormat="1" ht="12.75">
      <c r="A219" s="113" t="s">
        <v>31</v>
      </c>
      <c r="B219" s="113">
        <v>1</v>
      </c>
      <c r="C219" s="114" t="s">
        <v>12</v>
      </c>
      <c r="D219" s="64" t="s">
        <v>383</v>
      </c>
      <c r="E219" s="114"/>
      <c r="F219" s="114" t="s">
        <v>444</v>
      </c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</row>
    <row r="220" spans="1:61" s="104" customFormat="1" ht="12.75">
      <c r="A220" s="113" t="s">
        <v>8</v>
      </c>
      <c r="B220" s="113">
        <v>1</v>
      </c>
      <c r="C220" s="114" t="s">
        <v>9</v>
      </c>
      <c r="D220" s="64" t="s">
        <v>412</v>
      </c>
      <c r="E220" s="114"/>
      <c r="F220" s="114" t="s">
        <v>411</v>
      </c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</row>
    <row r="221" spans="1:61" s="104" customFormat="1" ht="12.75">
      <c r="A221" s="113" t="s">
        <v>17</v>
      </c>
      <c r="B221" s="113">
        <v>1</v>
      </c>
      <c r="C221" s="114" t="s">
        <v>18</v>
      </c>
      <c r="D221" s="64" t="s">
        <v>412</v>
      </c>
      <c r="E221" s="114"/>
      <c r="F221" s="114" t="s">
        <v>411</v>
      </c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</row>
    <row r="222" spans="1:61" s="105" customFormat="1" ht="12.75">
      <c r="A222" s="113" t="s">
        <v>7</v>
      </c>
      <c r="B222" s="113">
        <v>1</v>
      </c>
      <c r="C222" s="114" t="s">
        <v>257</v>
      </c>
      <c r="D222" s="64" t="s">
        <v>400</v>
      </c>
      <c r="E222" s="114"/>
      <c r="F222" s="114" t="s">
        <v>401</v>
      </c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</row>
    <row r="223" spans="1:61" s="105" customFormat="1" ht="12.75">
      <c r="A223" s="115" t="s">
        <v>22</v>
      </c>
      <c r="B223" s="115">
        <v>1</v>
      </c>
      <c r="C223" s="116" t="s">
        <v>25</v>
      </c>
      <c r="D223" s="64" t="s">
        <v>515</v>
      </c>
      <c r="E223" s="116" t="s">
        <v>265</v>
      </c>
      <c r="F223" s="115" t="s">
        <v>1</v>
      </c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</row>
    <row r="224" spans="1:61" s="105" customFormat="1" ht="12.75">
      <c r="A224" s="42" t="s">
        <v>22</v>
      </c>
      <c r="B224" s="42">
        <v>1</v>
      </c>
      <c r="C224" s="117" t="s">
        <v>24</v>
      </c>
      <c r="D224" s="64" t="s">
        <v>481</v>
      </c>
      <c r="E224" s="117" t="s">
        <v>274</v>
      </c>
      <c r="F224" s="117" t="s">
        <v>468</v>
      </c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</row>
    <row r="225" spans="1:61" s="105" customFormat="1" ht="12.75">
      <c r="A225" s="42" t="s">
        <v>22</v>
      </c>
      <c r="B225" s="42">
        <v>1</v>
      </c>
      <c r="C225" s="117" t="s">
        <v>26</v>
      </c>
      <c r="D225" s="64" t="s">
        <v>484</v>
      </c>
      <c r="E225" s="117" t="s">
        <v>274</v>
      </c>
      <c r="F225" s="117" t="s">
        <v>468</v>
      </c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</row>
    <row r="226" spans="1:61" s="105" customFormat="1" ht="12.75">
      <c r="A226" s="42" t="s">
        <v>22</v>
      </c>
      <c r="B226" s="42">
        <v>1</v>
      </c>
      <c r="C226" s="117" t="s">
        <v>28</v>
      </c>
      <c r="D226" s="64" t="s">
        <v>485</v>
      </c>
      <c r="E226" s="117" t="s">
        <v>274</v>
      </c>
      <c r="F226" s="117" t="s">
        <v>468</v>
      </c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</row>
    <row r="227" spans="1:61" s="105" customFormat="1" ht="12.75">
      <c r="A227" s="115" t="s">
        <v>22</v>
      </c>
      <c r="B227" s="115">
        <v>4</v>
      </c>
      <c r="C227" s="116" t="s">
        <v>26</v>
      </c>
      <c r="D227" s="64" t="s">
        <v>434</v>
      </c>
      <c r="E227" s="116" t="s">
        <v>265</v>
      </c>
      <c r="F227" s="116" t="s">
        <v>411</v>
      </c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</row>
    <row r="228" spans="1:61" s="105" customFormat="1" ht="12.75">
      <c r="A228" s="115" t="s">
        <v>22</v>
      </c>
      <c r="B228" s="115">
        <v>1</v>
      </c>
      <c r="C228" s="116" t="s">
        <v>26</v>
      </c>
      <c r="D228" s="64" t="s">
        <v>434</v>
      </c>
      <c r="E228" s="116" t="s">
        <v>265</v>
      </c>
      <c r="F228" s="116" t="s">
        <v>444</v>
      </c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</row>
    <row r="229" spans="1:61" s="105" customFormat="1" ht="12.75">
      <c r="A229" s="113" t="s">
        <v>31</v>
      </c>
      <c r="B229" s="113">
        <v>1</v>
      </c>
      <c r="C229" s="114" t="s">
        <v>12</v>
      </c>
      <c r="D229" s="64" t="s">
        <v>372</v>
      </c>
      <c r="E229" s="114"/>
      <c r="F229" s="114" t="s">
        <v>327</v>
      </c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</row>
    <row r="230" spans="1:61" s="105" customFormat="1" ht="12.75">
      <c r="A230" s="42" t="s">
        <v>22</v>
      </c>
      <c r="B230" s="42">
        <v>1</v>
      </c>
      <c r="C230" s="117" t="s">
        <v>26</v>
      </c>
      <c r="D230" s="64" t="s">
        <v>318</v>
      </c>
      <c r="E230" s="117" t="s">
        <v>274</v>
      </c>
      <c r="F230" s="117" t="s">
        <v>300</v>
      </c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</row>
    <row r="231" spans="1:61" s="105" customFormat="1" ht="12.75">
      <c r="A231" s="118" t="s">
        <v>22</v>
      </c>
      <c r="B231" s="118">
        <v>1</v>
      </c>
      <c r="C231" s="119" t="s">
        <v>25</v>
      </c>
      <c r="D231" s="64" t="s">
        <v>504</v>
      </c>
      <c r="E231" s="119" t="s">
        <v>293</v>
      </c>
      <c r="F231" s="119" t="s">
        <v>492</v>
      </c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</row>
    <row r="232" spans="1:61" s="105" customFormat="1" ht="12.75">
      <c r="A232" s="115" t="s">
        <v>31</v>
      </c>
      <c r="B232" s="115">
        <v>1</v>
      </c>
      <c r="C232" s="116" t="s">
        <v>12</v>
      </c>
      <c r="D232" s="64" t="s">
        <v>398</v>
      </c>
      <c r="E232" s="116" t="s">
        <v>265</v>
      </c>
      <c r="F232" s="116" t="s">
        <v>380</v>
      </c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</row>
    <row r="233" spans="1:61" s="105" customFormat="1" ht="12.75">
      <c r="A233" s="120" t="s">
        <v>22</v>
      </c>
      <c r="B233" s="120">
        <v>1</v>
      </c>
      <c r="C233" s="121" t="s">
        <v>25</v>
      </c>
      <c r="D233" s="64" t="s">
        <v>322</v>
      </c>
      <c r="E233" s="121" t="s">
        <v>266</v>
      </c>
      <c r="F233" s="121" t="s">
        <v>492</v>
      </c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</row>
    <row r="234" spans="1:61" s="105" customFormat="1" ht="12.75">
      <c r="A234" s="120" t="s">
        <v>22</v>
      </c>
      <c r="B234" s="120">
        <v>1</v>
      </c>
      <c r="C234" s="121" t="s">
        <v>25</v>
      </c>
      <c r="D234" s="64" t="s">
        <v>322</v>
      </c>
      <c r="E234" s="121" t="s">
        <v>266</v>
      </c>
      <c r="F234" s="121" t="s">
        <v>327</v>
      </c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</row>
    <row r="235" spans="1:61" s="105" customFormat="1" ht="12.75">
      <c r="A235" s="120" t="s">
        <v>22</v>
      </c>
      <c r="B235" s="120">
        <v>1</v>
      </c>
      <c r="C235" s="121" t="s">
        <v>26</v>
      </c>
      <c r="D235" s="64" t="s">
        <v>322</v>
      </c>
      <c r="E235" s="121" t="s">
        <v>266</v>
      </c>
      <c r="F235" s="121" t="s">
        <v>444</v>
      </c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</row>
    <row r="236" spans="1:61" s="105" customFormat="1" ht="12.75">
      <c r="A236" s="120" t="s">
        <v>22</v>
      </c>
      <c r="B236" s="120">
        <v>3</v>
      </c>
      <c r="C236" s="121" t="s">
        <v>26</v>
      </c>
      <c r="D236" s="64" t="s">
        <v>322</v>
      </c>
      <c r="E236" s="121" t="s">
        <v>266</v>
      </c>
      <c r="F236" s="121" t="s">
        <v>327</v>
      </c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</row>
    <row r="237" spans="1:61" s="105" customFormat="1" ht="12.75">
      <c r="A237" s="120" t="s">
        <v>22</v>
      </c>
      <c r="B237" s="120">
        <v>1</v>
      </c>
      <c r="C237" s="121" t="s">
        <v>26</v>
      </c>
      <c r="D237" s="64" t="s">
        <v>322</v>
      </c>
      <c r="E237" s="121" t="s">
        <v>266</v>
      </c>
      <c r="F237" s="121" t="s">
        <v>300</v>
      </c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</row>
    <row r="238" spans="1:61" s="105" customFormat="1" ht="12.75">
      <c r="A238" s="113" t="s">
        <v>11</v>
      </c>
      <c r="B238" s="113">
        <v>1</v>
      </c>
      <c r="C238" s="114" t="s">
        <v>12</v>
      </c>
      <c r="D238" s="64" t="s">
        <v>447</v>
      </c>
      <c r="E238" s="114"/>
      <c r="F238" s="114" t="s">
        <v>444</v>
      </c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</row>
    <row r="239" spans="1:61" s="105" customFormat="1" ht="12.75">
      <c r="A239" s="115" t="s">
        <v>31</v>
      </c>
      <c r="B239" s="115">
        <v>1</v>
      </c>
      <c r="C239" s="116" t="s">
        <v>12</v>
      </c>
      <c r="D239" s="64" t="s">
        <v>447</v>
      </c>
      <c r="E239" s="116" t="s">
        <v>265</v>
      </c>
      <c r="F239" s="116" t="s">
        <v>468</v>
      </c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</row>
    <row r="240" spans="1:61" s="105" customFormat="1" ht="12.75">
      <c r="A240" s="115" t="s">
        <v>31</v>
      </c>
      <c r="B240" s="115">
        <v>1</v>
      </c>
      <c r="C240" s="116" t="s">
        <v>12</v>
      </c>
      <c r="D240" s="64" t="s">
        <v>447</v>
      </c>
      <c r="E240" s="116" t="s">
        <v>265</v>
      </c>
      <c r="F240" s="116" t="s">
        <v>444</v>
      </c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</row>
    <row r="241" spans="1:61" s="105" customFormat="1" ht="12.75">
      <c r="A241" s="115" t="s">
        <v>10</v>
      </c>
      <c r="B241" s="115">
        <v>1</v>
      </c>
      <c r="C241" s="116" t="s">
        <v>333</v>
      </c>
      <c r="D241" s="64" t="s">
        <v>493</v>
      </c>
      <c r="E241" s="116" t="s">
        <v>265</v>
      </c>
      <c r="F241" s="116" t="s">
        <v>492</v>
      </c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</row>
    <row r="242" spans="1:61" s="105" customFormat="1" ht="12.75">
      <c r="A242" s="113" t="s">
        <v>11</v>
      </c>
      <c r="B242" s="113">
        <v>1</v>
      </c>
      <c r="C242" s="114" t="s">
        <v>12</v>
      </c>
      <c r="D242" s="64" t="s">
        <v>373</v>
      </c>
      <c r="E242" s="114"/>
      <c r="F242" s="114" t="s">
        <v>380</v>
      </c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</row>
    <row r="243" spans="1:61" s="105" customFormat="1" ht="12.75">
      <c r="A243" s="113" t="s">
        <v>31</v>
      </c>
      <c r="B243" s="113">
        <v>1</v>
      </c>
      <c r="C243" s="114" t="s">
        <v>12</v>
      </c>
      <c r="D243" s="64" t="s">
        <v>373</v>
      </c>
      <c r="E243" s="114"/>
      <c r="F243" s="114" t="s">
        <v>327</v>
      </c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</row>
    <row r="244" spans="1:61" s="105" customFormat="1" ht="12.75">
      <c r="A244" s="113" t="s">
        <v>11</v>
      </c>
      <c r="B244" s="113">
        <v>1</v>
      </c>
      <c r="C244" s="114" t="s">
        <v>12</v>
      </c>
      <c r="D244" s="64" t="s">
        <v>260</v>
      </c>
      <c r="E244" s="114"/>
      <c r="F244" s="114" t="s">
        <v>259</v>
      </c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</row>
    <row r="245" spans="1:61" s="105" customFormat="1" ht="12.75">
      <c r="A245" s="120" t="s">
        <v>31</v>
      </c>
      <c r="B245" s="120">
        <v>1</v>
      </c>
      <c r="C245" s="121" t="s">
        <v>12</v>
      </c>
      <c r="D245" s="64" t="s">
        <v>260</v>
      </c>
      <c r="E245" s="121" t="s">
        <v>266</v>
      </c>
      <c r="F245" s="121" t="s">
        <v>259</v>
      </c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</row>
    <row r="246" spans="1:61" s="105" customFormat="1" ht="12.75">
      <c r="A246" s="120" t="s">
        <v>31</v>
      </c>
      <c r="B246" s="120">
        <v>1</v>
      </c>
      <c r="C246" s="121" t="s">
        <v>12</v>
      </c>
      <c r="D246" s="64" t="s">
        <v>520</v>
      </c>
      <c r="E246" s="121" t="s">
        <v>266</v>
      </c>
      <c r="F246" s="120" t="s">
        <v>1</v>
      </c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</row>
    <row r="247" spans="1:61" s="105" customFormat="1" ht="12.75">
      <c r="A247" s="115" t="s">
        <v>10</v>
      </c>
      <c r="B247" s="115">
        <v>1</v>
      </c>
      <c r="C247" s="116" t="s">
        <v>331</v>
      </c>
      <c r="D247" s="64" t="s">
        <v>332</v>
      </c>
      <c r="E247" s="116" t="s">
        <v>265</v>
      </c>
      <c r="F247" s="116" t="s">
        <v>327</v>
      </c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</row>
    <row r="248" spans="1:61" s="105" customFormat="1" ht="12.75">
      <c r="A248" s="115" t="s">
        <v>10</v>
      </c>
      <c r="B248" s="115">
        <v>2</v>
      </c>
      <c r="C248" s="116" t="s">
        <v>381</v>
      </c>
      <c r="D248" s="64" t="s">
        <v>332</v>
      </c>
      <c r="E248" s="116" t="s">
        <v>265</v>
      </c>
      <c r="F248" s="116" t="s">
        <v>380</v>
      </c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</row>
    <row r="249" spans="1:61" s="105" customFormat="1" ht="12.75">
      <c r="A249" s="115" t="s">
        <v>10</v>
      </c>
      <c r="B249" s="115">
        <v>1</v>
      </c>
      <c r="C249" s="116" t="s">
        <v>413</v>
      </c>
      <c r="D249" s="64" t="s">
        <v>332</v>
      </c>
      <c r="E249" s="116" t="s">
        <v>265</v>
      </c>
      <c r="F249" s="116" t="s">
        <v>411</v>
      </c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</row>
    <row r="250" spans="1:61" s="105" customFormat="1" ht="12.75">
      <c r="A250" s="115" t="s">
        <v>10</v>
      </c>
      <c r="B250" s="115">
        <v>1</v>
      </c>
      <c r="C250" s="116" t="s">
        <v>333</v>
      </c>
      <c r="D250" s="64" t="s">
        <v>332</v>
      </c>
      <c r="E250" s="116" t="s">
        <v>265</v>
      </c>
      <c r="F250" s="116" t="s">
        <v>380</v>
      </c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</row>
    <row r="251" spans="1:61" s="105" customFormat="1" ht="12.75">
      <c r="A251" s="115" t="s">
        <v>22</v>
      </c>
      <c r="B251" s="115">
        <v>1</v>
      </c>
      <c r="C251" s="116" t="s">
        <v>23</v>
      </c>
      <c r="D251" s="64" t="s">
        <v>332</v>
      </c>
      <c r="E251" s="116" t="s">
        <v>265</v>
      </c>
      <c r="F251" s="116" t="s">
        <v>468</v>
      </c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</row>
    <row r="252" spans="1:61" s="105" customFormat="1" ht="12.75">
      <c r="A252" s="115" t="s">
        <v>22</v>
      </c>
      <c r="B252" s="115">
        <v>1</v>
      </c>
      <c r="C252" s="116" t="s">
        <v>25</v>
      </c>
      <c r="D252" s="64" t="s">
        <v>458</v>
      </c>
      <c r="E252" s="116" t="s">
        <v>265</v>
      </c>
      <c r="F252" s="116" t="s">
        <v>444</v>
      </c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</row>
    <row r="253" spans="1:61" s="105" customFormat="1" ht="12.75">
      <c r="A253" s="118" t="s">
        <v>22</v>
      </c>
      <c r="B253" s="118">
        <v>1</v>
      </c>
      <c r="C253" s="119" t="s">
        <v>25</v>
      </c>
      <c r="D253" s="64" t="s">
        <v>458</v>
      </c>
      <c r="E253" s="119" t="s">
        <v>293</v>
      </c>
      <c r="F253" s="119" t="s">
        <v>444</v>
      </c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</row>
    <row r="254" spans="1:61" s="105" customFormat="1" ht="12.75">
      <c r="A254" s="42" t="s">
        <v>22</v>
      </c>
      <c r="B254" s="42">
        <v>1</v>
      </c>
      <c r="C254" s="117" t="s">
        <v>26</v>
      </c>
      <c r="D254" s="64" t="s">
        <v>429</v>
      </c>
      <c r="E254" s="117" t="s">
        <v>274</v>
      </c>
      <c r="F254" s="117" t="s">
        <v>411</v>
      </c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</row>
    <row r="255" spans="1:61" s="105" customFormat="1" ht="12.75">
      <c r="A255" s="113" t="s">
        <v>17</v>
      </c>
      <c r="B255" s="113">
        <v>1</v>
      </c>
      <c r="C255" s="114" t="s">
        <v>18</v>
      </c>
      <c r="D255" s="64" t="s">
        <v>308</v>
      </c>
      <c r="E255" s="114"/>
      <c r="F255" s="114" t="s">
        <v>300</v>
      </c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</row>
    <row r="256" spans="1:61" s="105" customFormat="1" ht="12.75">
      <c r="A256" s="120" t="s">
        <v>17</v>
      </c>
      <c r="B256" s="120">
        <v>2</v>
      </c>
      <c r="C256" s="121" t="s">
        <v>18</v>
      </c>
      <c r="D256" s="64" t="s">
        <v>513</v>
      </c>
      <c r="E256" s="121" t="s">
        <v>266</v>
      </c>
      <c r="F256" s="120" t="s">
        <v>1</v>
      </c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</row>
    <row r="257" spans="1:61" s="105" customFormat="1" ht="12.75">
      <c r="A257" s="42" t="s">
        <v>31</v>
      </c>
      <c r="B257" s="42">
        <v>1</v>
      </c>
      <c r="C257" s="117" t="s">
        <v>297</v>
      </c>
      <c r="D257" s="64" t="s">
        <v>519</v>
      </c>
      <c r="E257" s="117" t="s">
        <v>274</v>
      </c>
      <c r="F257" s="42" t="s">
        <v>1</v>
      </c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</row>
    <row r="258" spans="1:61" s="105" customFormat="1" ht="12.75">
      <c r="A258" s="120" t="s">
        <v>29</v>
      </c>
      <c r="B258" s="120">
        <v>1</v>
      </c>
      <c r="C258" s="121" t="s">
        <v>186</v>
      </c>
      <c r="D258" s="64" t="s">
        <v>518</v>
      </c>
      <c r="E258" s="121" t="s">
        <v>266</v>
      </c>
      <c r="F258" s="120" t="s">
        <v>1</v>
      </c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</row>
    <row r="259" spans="1:61" s="105" customFormat="1" ht="12.75">
      <c r="A259" s="120" t="s">
        <v>11</v>
      </c>
      <c r="B259" s="120">
        <v>1</v>
      </c>
      <c r="C259" s="121" t="s">
        <v>12</v>
      </c>
      <c r="D259" s="64" t="s">
        <v>303</v>
      </c>
      <c r="E259" s="121" t="s">
        <v>266</v>
      </c>
      <c r="F259" s="121" t="s">
        <v>468</v>
      </c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</row>
    <row r="260" spans="1:61" s="105" customFormat="1" ht="12.75">
      <c r="A260" s="113" t="s">
        <v>11</v>
      </c>
      <c r="B260" s="113">
        <v>4</v>
      </c>
      <c r="C260" s="114" t="s">
        <v>12</v>
      </c>
      <c r="D260" s="64" t="s">
        <v>303</v>
      </c>
      <c r="E260" s="114"/>
      <c r="F260" s="114" t="s">
        <v>327</v>
      </c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</row>
    <row r="261" spans="1:61" s="105" customFormat="1" ht="12.75">
      <c r="A261" s="113" t="s">
        <v>11</v>
      </c>
      <c r="B261" s="113">
        <v>2</v>
      </c>
      <c r="C261" s="114" t="s">
        <v>12</v>
      </c>
      <c r="D261" s="64" t="s">
        <v>303</v>
      </c>
      <c r="E261" s="114"/>
      <c r="F261" s="114" t="s">
        <v>300</v>
      </c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</row>
    <row r="262" spans="1:61" s="105" customFormat="1" ht="12.75">
      <c r="A262" s="113" t="s">
        <v>11</v>
      </c>
      <c r="B262" s="113">
        <v>1</v>
      </c>
      <c r="C262" s="114" t="s">
        <v>295</v>
      </c>
      <c r="D262" s="64" t="s">
        <v>303</v>
      </c>
      <c r="E262" s="114"/>
      <c r="F262" s="114" t="s">
        <v>300</v>
      </c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</row>
    <row r="263" spans="1:61" s="105" customFormat="1" ht="12.75">
      <c r="A263" s="115" t="s">
        <v>31</v>
      </c>
      <c r="B263" s="115">
        <v>1</v>
      </c>
      <c r="C263" s="116" t="s">
        <v>12</v>
      </c>
      <c r="D263" s="64" t="s">
        <v>303</v>
      </c>
      <c r="E263" s="116" t="s">
        <v>265</v>
      </c>
      <c r="F263" s="116" t="s">
        <v>380</v>
      </c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</row>
    <row r="264" spans="1:61" s="105" customFormat="1" ht="12.75">
      <c r="A264" s="115" t="s">
        <v>31</v>
      </c>
      <c r="B264" s="115">
        <v>1</v>
      </c>
      <c r="C264" s="116" t="s">
        <v>295</v>
      </c>
      <c r="D264" s="64" t="s">
        <v>303</v>
      </c>
      <c r="E264" s="116" t="s">
        <v>265</v>
      </c>
      <c r="F264" s="116" t="s">
        <v>492</v>
      </c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</row>
    <row r="265" spans="1:61" s="105" customFormat="1" ht="12.75">
      <c r="A265" s="113" t="s">
        <v>31</v>
      </c>
      <c r="B265" s="113">
        <v>1</v>
      </c>
      <c r="C265" s="114" t="s">
        <v>295</v>
      </c>
      <c r="D265" s="64" t="s">
        <v>303</v>
      </c>
      <c r="E265" s="114"/>
      <c r="F265" s="114" t="s">
        <v>380</v>
      </c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  <c r="BE265" s="49"/>
      <c r="BF265" s="49"/>
      <c r="BG265" s="49"/>
      <c r="BH265" s="49"/>
      <c r="BI265" s="49"/>
    </row>
    <row r="266" spans="1:61" s="105" customFormat="1" ht="12.75">
      <c r="A266" s="115" t="s">
        <v>11</v>
      </c>
      <c r="B266" s="115">
        <v>1</v>
      </c>
      <c r="C266" s="116" t="s">
        <v>12</v>
      </c>
      <c r="D266" s="64" t="s">
        <v>342</v>
      </c>
      <c r="E266" s="116" t="s">
        <v>265</v>
      </c>
      <c r="F266" s="116" t="s">
        <v>327</v>
      </c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</row>
    <row r="267" spans="1:61" s="105" customFormat="1" ht="12.75">
      <c r="A267" s="120" t="s">
        <v>11</v>
      </c>
      <c r="B267" s="120">
        <v>1</v>
      </c>
      <c r="C267" s="121" t="s">
        <v>12</v>
      </c>
      <c r="D267" s="64" t="s">
        <v>342</v>
      </c>
      <c r="E267" s="121" t="s">
        <v>266</v>
      </c>
      <c r="F267" s="121" t="s">
        <v>327</v>
      </c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</row>
    <row r="268" spans="1:61" s="105" customFormat="1" ht="12.75">
      <c r="A268" s="120" t="s">
        <v>75</v>
      </c>
      <c r="B268" s="120">
        <v>1</v>
      </c>
      <c r="C268" s="121" t="s">
        <v>470</v>
      </c>
      <c r="D268" s="64" t="s">
        <v>508</v>
      </c>
      <c r="E268" s="121" t="s">
        <v>266</v>
      </c>
      <c r="F268" s="120" t="s">
        <v>1</v>
      </c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  <c r="BC268" s="49"/>
      <c r="BD268" s="49"/>
      <c r="BE268" s="49"/>
      <c r="BF268" s="49"/>
      <c r="BG268" s="49"/>
      <c r="BH268" s="49"/>
      <c r="BI268" s="49"/>
    </row>
    <row r="269" spans="1:61" s="105" customFormat="1" ht="12.75">
      <c r="A269" s="120" t="s">
        <v>22</v>
      </c>
      <c r="B269" s="120">
        <v>1</v>
      </c>
      <c r="C269" s="121" t="s">
        <v>23</v>
      </c>
      <c r="D269" s="64" t="s">
        <v>363</v>
      </c>
      <c r="E269" s="121" t="s">
        <v>266</v>
      </c>
      <c r="F269" s="121" t="s">
        <v>327</v>
      </c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  <c r="BE269" s="49"/>
      <c r="BF269" s="49"/>
      <c r="BG269" s="49"/>
      <c r="BH269" s="49"/>
      <c r="BI269" s="49"/>
    </row>
    <row r="270" spans="1:61" s="105" customFormat="1" ht="12.75">
      <c r="A270" s="115" t="s">
        <v>22</v>
      </c>
      <c r="B270" s="115">
        <v>1</v>
      </c>
      <c r="C270" s="116" t="s">
        <v>26</v>
      </c>
      <c r="D270" s="64" t="s">
        <v>363</v>
      </c>
      <c r="E270" s="116" t="s">
        <v>265</v>
      </c>
      <c r="F270" s="116" t="s">
        <v>327</v>
      </c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</row>
    <row r="271" spans="1:61" s="105" customFormat="1" ht="12.75">
      <c r="A271" s="120" t="s">
        <v>22</v>
      </c>
      <c r="B271" s="120">
        <v>1</v>
      </c>
      <c r="C271" s="121" t="s">
        <v>26</v>
      </c>
      <c r="D271" s="64" t="s">
        <v>363</v>
      </c>
      <c r="E271" s="121" t="s">
        <v>266</v>
      </c>
      <c r="F271" s="121" t="s">
        <v>492</v>
      </c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  <c r="BE271" s="49"/>
      <c r="BF271" s="49"/>
      <c r="BG271" s="49"/>
      <c r="BH271" s="49"/>
      <c r="BI271" s="49"/>
    </row>
    <row r="272" spans="1:61" s="105" customFormat="1" ht="12.75">
      <c r="A272" s="120" t="s">
        <v>22</v>
      </c>
      <c r="B272" s="120">
        <v>3</v>
      </c>
      <c r="C272" s="121" t="s">
        <v>26</v>
      </c>
      <c r="D272" s="64" t="s">
        <v>363</v>
      </c>
      <c r="E272" s="121" t="s">
        <v>266</v>
      </c>
      <c r="F272" s="121" t="s">
        <v>327</v>
      </c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  <c r="BE272" s="49"/>
      <c r="BF272" s="49"/>
      <c r="BG272" s="49"/>
      <c r="BH272" s="49"/>
      <c r="BI272" s="49"/>
    </row>
    <row r="273" spans="1:61" s="105" customFormat="1" ht="12.75">
      <c r="A273" s="120" t="s">
        <v>22</v>
      </c>
      <c r="B273" s="120">
        <v>1</v>
      </c>
      <c r="C273" s="121" t="s">
        <v>26</v>
      </c>
      <c r="D273" s="64" t="s">
        <v>363</v>
      </c>
      <c r="E273" s="121" t="s">
        <v>266</v>
      </c>
      <c r="F273" s="121" t="s">
        <v>380</v>
      </c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  <c r="BE273" s="49"/>
      <c r="BF273" s="49"/>
      <c r="BG273" s="49"/>
      <c r="BH273" s="49"/>
      <c r="BI273" s="49"/>
    </row>
    <row r="274" spans="1:61" s="105" customFormat="1" ht="12.75">
      <c r="A274" s="120" t="s">
        <v>22</v>
      </c>
      <c r="B274" s="120">
        <v>1</v>
      </c>
      <c r="C274" s="121" t="s">
        <v>27</v>
      </c>
      <c r="D274" s="64" t="s">
        <v>363</v>
      </c>
      <c r="E274" s="121" t="s">
        <v>266</v>
      </c>
      <c r="F274" s="121" t="s">
        <v>327</v>
      </c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  <c r="BE274" s="49"/>
      <c r="BF274" s="49"/>
      <c r="BG274" s="49"/>
      <c r="BH274" s="49"/>
      <c r="BI274" s="49"/>
    </row>
    <row r="275" spans="1:61" s="105" customFormat="1" ht="12.75">
      <c r="A275" s="120" t="s">
        <v>22</v>
      </c>
      <c r="B275" s="120">
        <v>1</v>
      </c>
      <c r="C275" s="121" t="s">
        <v>27</v>
      </c>
      <c r="D275" s="64" t="s">
        <v>363</v>
      </c>
      <c r="E275" s="121" t="s">
        <v>266</v>
      </c>
      <c r="F275" s="121" t="s">
        <v>401</v>
      </c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</row>
    <row r="276" spans="1:61" s="105" customFormat="1" ht="12.75">
      <c r="A276" s="42" t="s">
        <v>22</v>
      </c>
      <c r="B276" s="42">
        <v>1</v>
      </c>
      <c r="C276" s="117" t="s">
        <v>23</v>
      </c>
      <c r="D276" s="64" t="s">
        <v>426</v>
      </c>
      <c r="E276" s="117" t="s">
        <v>274</v>
      </c>
      <c r="F276" s="117" t="s">
        <v>411</v>
      </c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  <c r="BE276" s="49"/>
      <c r="BF276" s="49"/>
      <c r="BG276" s="49"/>
      <c r="BH276" s="49"/>
      <c r="BI276" s="49"/>
    </row>
    <row r="277" spans="1:61" s="105" customFormat="1" ht="12.75">
      <c r="A277" s="42" t="s">
        <v>22</v>
      </c>
      <c r="B277" s="42">
        <v>1</v>
      </c>
      <c r="C277" s="117" t="s">
        <v>26</v>
      </c>
      <c r="D277" s="64" t="s">
        <v>426</v>
      </c>
      <c r="E277" s="117" t="s">
        <v>274</v>
      </c>
      <c r="F277" s="117" t="s">
        <v>411</v>
      </c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  <c r="BE277" s="49"/>
      <c r="BF277" s="49"/>
      <c r="BG277" s="49"/>
      <c r="BH277" s="49"/>
      <c r="BI277" s="49"/>
    </row>
    <row r="278" spans="1:61" s="105" customFormat="1" ht="12.75">
      <c r="A278" s="42" t="s">
        <v>22</v>
      </c>
      <c r="B278" s="42">
        <v>2</v>
      </c>
      <c r="C278" s="117" t="s">
        <v>26</v>
      </c>
      <c r="D278" s="64" t="s">
        <v>426</v>
      </c>
      <c r="E278" s="117" t="s">
        <v>274</v>
      </c>
      <c r="F278" s="117" t="s">
        <v>444</v>
      </c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  <c r="BE278" s="49"/>
      <c r="BF278" s="49"/>
      <c r="BG278" s="49"/>
      <c r="BH278" s="49"/>
      <c r="BI278" s="49"/>
    </row>
    <row r="279" spans="1:61" s="105" customFormat="1" ht="12.75">
      <c r="A279" s="115" t="s">
        <v>22</v>
      </c>
      <c r="B279" s="115">
        <v>1</v>
      </c>
      <c r="C279" s="116" t="s">
        <v>26</v>
      </c>
      <c r="D279" s="64" t="s">
        <v>487</v>
      </c>
      <c r="E279" s="116" t="s">
        <v>265</v>
      </c>
      <c r="F279" s="116" t="s">
        <v>468</v>
      </c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  <c r="BE279" s="49"/>
      <c r="BF279" s="49"/>
      <c r="BG279" s="49"/>
      <c r="BH279" s="49"/>
      <c r="BI279" s="49"/>
    </row>
    <row r="280" spans="1:61" s="105" customFormat="1" ht="12.75">
      <c r="A280" s="42" t="s">
        <v>22</v>
      </c>
      <c r="B280" s="42">
        <v>1</v>
      </c>
      <c r="C280" s="117" t="s">
        <v>26</v>
      </c>
      <c r="D280" s="64" t="s">
        <v>430</v>
      </c>
      <c r="E280" s="117" t="s">
        <v>274</v>
      </c>
      <c r="F280" s="117" t="s">
        <v>411</v>
      </c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9"/>
      <c r="BD280" s="49"/>
      <c r="BE280" s="49"/>
      <c r="BF280" s="49"/>
      <c r="BG280" s="49"/>
      <c r="BH280" s="49"/>
      <c r="BI280" s="49"/>
    </row>
    <row r="281" spans="1:61" s="105" customFormat="1" ht="12.75">
      <c r="A281" s="115" t="s">
        <v>31</v>
      </c>
      <c r="B281" s="115">
        <v>1</v>
      </c>
      <c r="C281" s="116" t="s">
        <v>12</v>
      </c>
      <c r="D281" s="64" t="s">
        <v>491</v>
      </c>
      <c r="E281" s="116" t="s">
        <v>265</v>
      </c>
      <c r="F281" s="116" t="s">
        <v>468</v>
      </c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  <c r="BE281" s="49"/>
      <c r="BF281" s="49"/>
      <c r="BG281" s="49"/>
      <c r="BH281" s="49"/>
      <c r="BI281" s="49"/>
    </row>
    <row r="282" spans="1:61" s="105" customFormat="1" ht="12.75">
      <c r="A282" s="120" t="s">
        <v>75</v>
      </c>
      <c r="B282" s="120">
        <v>1</v>
      </c>
      <c r="C282" s="121" t="s">
        <v>470</v>
      </c>
      <c r="D282" s="64" t="s">
        <v>471</v>
      </c>
      <c r="E282" s="121" t="s">
        <v>266</v>
      </c>
      <c r="F282" s="121" t="s">
        <v>468</v>
      </c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  <c r="BE282" s="49"/>
      <c r="BF282" s="49"/>
      <c r="BG282" s="49"/>
      <c r="BH282" s="49"/>
      <c r="BI282" s="49"/>
    </row>
    <row r="283" spans="1:61" s="105" customFormat="1" ht="12.75">
      <c r="A283" s="120" t="s">
        <v>15</v>
      </c>
      <c r="B283" s="120">
        <v>1</v>
      </c>
      <c r="C283" s="121" t="s">
        <v>16</v>
      </c>
      <c r="D283" s="64" t="s">
        <v>307</v>
      </c>
      <c r="E283" s="121" t="s">
        <v>266</v>
      </c>
      <c r="F283" s="121" t="s">
        <v>300</v>
      </c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49"/>
      <c r="BE283" s="49"/>
      <c r="BF283" s="49"/>
      <c r="BG283" s="49"/>
      <c r="BH283" s="49"/>
      <c r="BI283" s="49"/>
    </row>
    <row r="284" spans="1:61" s="105" customFormat="1" ht="12.75">
      <c r="A284" s="115" t="s">
        <v>17</v>
      </c>
      <c r="B284" s="115">
        <v>1</v>
      </c>
      <c r="C284" s="116" t="s">
        <v>18</v>
      </c>
      <c r="D284" s="64" t="s">
        <v>307</v>
      </c>
      <c r="E284" s="116" t="s">
        <v>265</v>
      </c>
      <c r="F284" s="116" t="s">
        <v>327</v>
      </c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  <c r="BE284" s="49"/>
      <c r="BF284" s="49"/>
      <c r="BG284" s="49"/>
      <c r="BH284" s="49"/>
      <c r="BI284" s="49"/>
    </row>
    <row r="285" spans="1:61" s="105" customFormat="1" ht="12.75">
      <c r="A285" s="120" t="s">
        <v>17</v>
      </c>
      <c r="B285" s="120">
        <v>2</v>
      </c>
      <c r="C285" s="121" t="s">
        <v>18</v>
      </c>
      <c r="D285" s="64" t="s">
        <v>307</v>
      </c>
      <c r="E285" s="121" t="s">
        <v>266</v>
      </c>
      <c r="F285" s="121" t="s">
        <v>492</v>
      </c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49"/>
      <c r="BE285" s="49"/>
      <c r="BF285" s="49"/>
      <c r="BG285" s="49"/>
      <c r="BH285" s="49"/>
      <c r="BI285" s="49"/>
    </row>
    <row r="286" spans="1:61" s="105" customFormat="1" ht="12.75">
      <c r="A286" s="113" t="s">
        <v>17</v>
      </c>
      <c r="B286" s="113">
        <v>2</v>
      </c>
      <c r="C286" s="114" t="s">
        <v>18</v>
      </c>
      <c r="D286" s="64" t="s">
        <v>307</v>
      </c>
      <c r="E286" s="114"/>
      <c r="F286" s="114" t="s">
        <v>327</v>
      </c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  <c r="BE286" s="49"/>
      <c r="BF286" s="49"/>
      <c r="BG286" s="49"/>
      <c r="BH286" s="49"/>
      <c r="BI286" s="49"/>
    </row>
    <row r="287" spans="1:61" s="105" customFormat="1" ht="12.75">
      <c r="A287" s="115" t="s">
        <v>22</v>
      </c>
      <c r="B287" s="115">
        <v>1</v>
      </c>
      <c r="C287" s="116" t="s">
        <v>26</v>
      </c>
      <c r="D287" s="64" t="s">
        <v>364</v>
      </c>
      <c r="E287" s="116" t="s">
        <v>265</v>
      </c>
      <c r="F287" s="116" t="s">
        <v>327</v>
      </c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  <c r="BE287" s="49"/>
      <c r="BF287" s="49"/>
      <c r="BG287" s="49"/>
      <c r="BH287" s="49"/>
      <c r="BI287" s="49"/>
    </row>
    <row r="288" spans="1:61" s="105" customFormat="1" ht="12.75">
      <c r="A288" s="115" t="s">
        <v>22</v>
      </c>
      <c r="B288" s="115">
        <v>2</v>
      </c>
      <c r="C288" s="116" t="s">
        <v>26</v>
      </c>
      <c r="D288" s="64" t="s">
        <v>459</v>
      </c>
      <c r="E288" s="116" t="s">
        <v>265</v>
      </c>
      <c r="F288" s="116" t="s">
        <v>444</v>
      </c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  <c r="BE288" s="49"/>
      <c r="BF288" s="49"/>
      <c r="BG288" s="49"/>
      <c r="BH288" s="49"/>
      <c r="BI288" s="49"/>
    </row>
    <row r="289" spans="1:61" s="105" customFormat="1" ht="12.75">
      <c r="A289" s="115" t="s">
        <v>22</v>
      </c>
      <c r="B289" s="115">
        <v>1</v>
      </c>
      <c r="C289" s="116" t="s">
        <v>23</v>
      </c>
      <c r="D289" s="64" t="s">
        <v>357</v>
      </c>
      <c r="E289" s="116" t="s">
        <v>265</v>
      </c>
      <c r="F289" s="116" t="s">
        <v>327</v>
      </c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  <c r="BE289" s="49"/>
      <c r="BF289" s="49"/>
      <c r="BG289" s="49"/>
      <c r="BH289" s="49"/>
      <c r="BI289" s="49"/>
    </row>
    <row r="290" spans="1:61" s="105" customFormat="1" ht="12.75">
      <c r="A290" s="120" t="s">
        <v>22</v>
      </c>
      <c r="B290" s="120">
        <v>1</v>
      </c>
      <c r="C290" s="121" t="s">
        <v>23</v>
      </c>
      <c r="D290" s="64" t="s">
        <v>357</v>
      </c>
      <c r="E290" s="121" t="s">
        <v>266</v>
      </c>
      <c r="F290" s="121" t="s">
        <v>492</v>
      </c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  <c r="BG290" s="49"/>
      <c r="BH290" s="49"/>
      <c r="BI290" s="49"/>
    </row>
    <row r="291" spans="1:61" s="105" customFormat="1" ht="12.75">
      <c r="A291" s="115" t="s">
        <v>22</v>
      </c>
      <c r="B291" s="115">
        <v>1</v>
      </c>
      <c r="C291" s="116" t="s">
        <v>27</v>
      </c>
      <c r="D291" s="64" t="s">
        <v>357</v>
      </c>
      <c r="E291" s="116" t="s">
        <v>265</v>
      </c>
      <c r="F291" s="116" t="s">
        <v>327</v>
      </c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  <c r="BE291" s="49"/>
      <c r="BF291" s="49"/>
      <c r="BG291" s="49"/>
      <c r="BH291" s="49"/>
      <c r="BI291" s="49"/>
    </row>
    <row r="292" spans="1:61" s="105" customFormat="1" ht="12.75">
      <c r="A292" s="120" t="s">
        <v>22</v>
      </c>
      <c r="B292" s="120">
        <v>1</v>
      </c>
      <c r="C292" s="121" t="s">
        <v>27</v>
      </c>
      <c r="D292" s="64" t="s">
        <v>357</v>
      </c>
      <c r="E292" s="121" t="s">
        <v>266</v>
      </c>
      <c r="F292" s="121" t="s">
        <v>492</v>
      </c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  <c r="BE292" s="49"/>
      <c r="BF292" s="49"/>
      <c r="BG292" s="49"/>
      <c r="BH292" s="49"/>
      <c r="BI292" s="49"/>
    </row>
    <row r="293" spans="1:61" s="105" customFormat="1" ht="12.75">
      <c r="A293" s="120" t="s">
        <v>22</v>
      </c>
      <c r="B293" s="120">
        <v>2</v>
      </c>
      <c r="C293" s="121" t="s">
        <v>27</v>
      </c>
      <c r="D293" s="64" t="s">
        <v>357</v>
      </c>
      <c r="E293" s="121" t="s">
        <v>266</v>
      </c>
      <c r="F293" s="121" t="s">
        <v>411</v>
      </c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49"/>
      <c r="BC293" s="49"/>
      <c r="BD293" s="49"/>
      <c r="BE293" s="49"/>
      <c r="BF293" s="49"/>
      <c r="BG293" s="49"/>
      <c r="BH293" s="49"/>
      <c r="BI293" s="49"/>
    </row>
    <row r="294" spans="1:61" s="105" customFormat="1" ht="12.75">
      <c r="A294" s="120" t="s">
        <v>22</v>
      </c>
      <c r="B294" s="120">
        <v>1</v>
      </c>
      <c r="C294" s="121" t="s">
        <v>25</v>
      </c>
      <c r="D294" s="64" t="s">
        <v>463</v>
      </c>
      <c r="E294" s="121" t="s">
        <v>266</v>
      </c>
      <c r="F294" s="121" t="s">
        <v>444</v>
      </c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  <c r="BA294" s="49"/>
      <c r="BB294" s="49"/>
      <c r="BC294" s="49"/>
      <c r="BD294" s="49"/>
      <c r="BE294" s="49"/>
      <c r="BF294" s="49"/>
      <c r="BG294" s="49"/>
      <c r="BH294" s="49"/>
      <c r="BI294" s="49"/>
    </row>
    <row r="295" spans="1:61" s="105" customFormat="1" ht="12.75">
      <c r="A295" s="115" t="s">
        <v>29</v>
      </c>
      <c r="B295" s="115">
        <v>1</v>
      </c>
      <c r="C295" s="116" t="s">
        <v>186</v>
      </c>
      <c r="D295" s="64" t="s">
        <v>464</v>
      </c>
      <c r="E295" s="116" t="s">
        <v>265</v>
      </c>
      <c r="F295" s="116" t="s">
        <v>444</v>
      </c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49"/>
      <c r="BE295" s="49"/>
      <c r="BF295" s="49"/>
      <c r="BG295" s="49"/>
      <c r="BH295" s="49"/>
      <c r="BI295" s="49"/>
    </row>
    <row r="296" spans="1:61" s="105" customFormat="1" ht="12.75">
      <c r="A296" s="113" t="s">
        <v>31</v>
      </c>
      <c r="B296" s="113">
        <v>1</v>
      </c>
      <c r="C296" s="114" t="s">
        <v>297</v>
      </c>
      <c r="D296" s="64" t="s">
        <v>375</v>
      </c>
      <c r="E296" s="114"/>
      <c r="F296" s="114" t="s">
        <v>327</v>
      </c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  <c r="BC296" s="49"/>
      <c r="BD296" s="49"/>
      <c r="BE296" s="49"/>
      <c r="BF296" s="49"/>
      <c r="BG296" s="49"/>
      <c r="BH296" s="49"/>
      <c r="BI296" s="49"/>
    </row>
    <row r="297" spans="1:61" s="105" customFormat="1" ht="12.75">
      <c r="A297" s="42" t="s">
        <v>11</v>
      </c>
      <c r="B297" s="42">
        <v>1</v>
      </c>
      <c r="C297" s="117" t="s">
        <v>12</v>
      </c>
      <c r="D297" s="64" t="s">
        <v>494</v>
      </c>
      <c r="E297" s="117" t="s">
        <v>274</v>
      </c>
      <c r="F297" s="117" t="s">
        <v>492</v>
      </c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  <c r="BE297" s="49"/>
      <c r="BF297" s="49"/>
      <c r="BG297" s="49"/>
      <c r="BH297" s="49"/>
      <c r="BI297" s="49"/>
    </row>
    <row r="298" spans="1:61" s="105" customFormat="1" ht="12.75">
      <c r="A298" s="120" t="s">
        <v>15</v>
      </c>
      <c r="B298" s="120">
        <v>1</v>
      </c>
      <c r="C298" s="121" t="s">
        <v>16</v>
      </c>
      <c r="D298" s="64" t="s">
        <v>477</v>
      </c>
      <c r="E298" s="121" t="s">
        <v>266</v>
      </c>
      <c r="F298" s="121" t="s">
        <v>468</v>
      </c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  <c r="BC298" s="49"/>
      <c r="BD298" s="49"/>
      <c r="BE298" s="49"/>
      <c r="BF298" s="49"/>
      <c r="BG298" s="49"/>
      <c r="BH298" s="49"/>
      <c r="BI298" s="49"/>
    </row>
    <row r="299" spans="1:61" s="105" customFormat="1" ht="12.75">
      <c r="A299" s="115" t="s">
        <v>22</v>
      </c>
      <c r="B299" s="115">
        <v>1</v>
      </c>
      <c r="C299" s="116" t="s">
        <v>26</v>
      </c>
      <c r="D299" s="64" t="s">
        <v>477</v>
      </c>
      <c r="E299" s="116" t="s">
        <v>265</v>
      </c>
      <c r="F299" s="116" t="s">
        <v>492</v>
      </c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49"/>
      <c r="BE299" s="49"/>
      <c r="BF299" s="49"/>
      <c r="BG299" s="49"/>
      <c r="BH299" s="49"/>
      <c r="BI299" s="49"/>
    </row>
    <row r="300" spans="1:61" s="105" customFormat="1" ht="12.75">
      <c r="A300" s="115" t="s">
        <v>22</v>
      </c>
      <c r="B300" s="115">
        <v>1</v>
      </c>
      <c r="C300" s="116" t="s">
        <v>23</v>
      </c>
      <c r="D300" s="64" t="s">
        <v>358</v>
      </c>
      <c r="E300" s="116" t="s">
        <v>265</v>
      </c>
      <c r="F300" s="116" t="s">
        <v>327</v>
      </c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  <c r="BA300" s="49"/>
      <c r="BB300" s="49"/>
      <c r="BC300" s="49"/>
      <c r="BD300" s="49"/>
      <c r="BE300" s="49"/>
      <c r="BF300" s="49"/>
      <c r="BG300" s="49"/>
      <c r="BH300" s="49"/>
      <c r="BI300" s="49"/>
    </row>
    <row r="301" spans="1:61" s="105" customFormat="1" ht="12.75">
      <c r="A301" s="115" t="s">
        <v>22</v>
      </c>
      <c r="B301" s="115">
        <v>1</v>
      </c>
      <c r="C301" s="116" t="s">
        <v>26</v>
      </c>
      <c r="D301" s="64" t="s">
        <v>358</v>
      </c>
      <c r="E301" s="116" t="s">
        <v>265</v>
      </c>
      <c r="F301" s="116" t="s">
        <v>492</v>
      </c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  <c r="BC301" s="49"/>
      <c r="BD301" s="49"/>
      <c r="BE301" s="49"/>
      <c r="BF301" s="49"/>
      <c r="BG301" s="49"/>
      <c r="BH301" s="49"/>
      <c r="BI301" s="49"/>
    </row>
    <row r="302" spans="1:61" s="105" customFormat="1" ht="12.75">
      <c r="A302" s="115" t="s">
        <v>22</v>
      </c>
      <c r="B302" s="115">
        <v>1</v>
      </c>
      <c r="C302" s="116" t="s">
        <v>26</v>
      </c>
      <c r="D302" s="64" t="s">
        <v>358</v>
      </c>
      <c r="E302" s="116" t="s">
        <v>265</v>
      </c>
      <c r="F302" s="116" t="s">
        <v>327</v>
      </c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  <c r="BC302" s="49"/>
      <c r="BD302" s="49"/>
      <c r="BE302" s="49"/>
      <c r="BF302" s="49"/>
      <c r="BG302" s="49"/>
      <c r="BH302" s="49"/>
      <c r="BI302" s="49"/>
    </row>
    <row r="303" spans="1:61" s="105" customFormat="1" ht="12.75">
      <c r="A303" s="115" t="s">
        <v>22</v>
      </c>
      <c r="B303" s="115">
        <v>1</v>
      </c>
      <c r="C303" s="116" t="s">
        <v>26</v>
      </c>
      <c r="D303" s="64" t="s">
        <v>358</v>
      </c>
      <c r="E303" s="116" t="s">
        <v>265</v>
      </c>
      <c r="F303" s="116" t="s">
        <v>401</v>
      </c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49"/>
      <c r="AS303" s="49"/>
      <c r="AT303" s="49"/>
      <c r="AU303" s="49"/>
      <c r="AV303" s="49"/>
      <c r="AW303" s="49"/>
      <c r="AX303" s="49"/>
      <c r="AY303" s="49"/>
      <c r="AZ303" s="49"/>
      <c r="BA303" s="49"/>
      <c r="BB303" s="49"/>
      <c r="BC303" s="49"/>
      <c r="BD303" s="49"/>
      <c r="BE303" s="49"/>
      <c r="BF303" s="49"/>
      <c r="BG303" s="49"/>
      <c r="BH303" s="49"/>
      <c r="BI303" s="49"/>
    </row>
    <row r="304" spans="1:61" s="105" customFormat="1" ht="12.75">
      <c r="A304" s="42" t="s">
        <v>22</v>
      </c>
      <c r="B304" s="42">
        <v>1</v>
      </c>
      <c r="C304" s="117" t="s">
        <v>25</v>
      </c>
      <c r="D304" s="64" t="s">
        <v>277</v>
      </c>
      <c r="E304" s="117" t="s">
        <v>274</v>
      </c>
      <c r="F304" s="117" t="s">
        <v>380</v>
      </c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49"/>
      <c r="AS304" s="49"/>
      <c r="AT304" s="49"/>
      <c r="AU304" s="49"/>
      <c r="AV304" s="49"/>
      <c r="AW304" s="49"/>
      <c r="AX304" s="49"/>
      <c r="AY304" s="49"/>
      <c r="AZ304" s="49"/>
      <c r="BA304" s="49"/>
      <c r="BB304" s="49"/>
      <c r="BC304" s="49"/>
      <c r="BD304" s="49"/>
      <c r="BE304" s="49"/>
      <c r="BF304" s="49"/>
      <c r="BG304" s="49"/>
      <c r="BH304" s="49"/>
      <c r="BI304" s="49"/>
    </row>
    <row r="305" spans="1:61" s="105" customFormat="1" ht="12.75">
      <c r="A305" s="42" t="s">
        <v>22</v>
      </c>
      <c r="B305" s="42">
        <v>1</v>
      </c>
      <c r="C305" s="117" t="s">
        <v>25</v>
      </c>
      <c r="D305" s="64" t="s">
        <v>277</v>
      </c>
      <c r="E305" s="117" t="s">
        <v>274</v>
      </c>
      <c r="F305" s="117" t="s">
        <v>300</v>
      </c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  <c r="BE305" s="49"/>
      <c r="BF305" s="49"/>
      <c r="BG305" s="49"/>
      <c r="BH305" s="49"/>
      <c r="BI305" s="49"/>
    </row>
    <row r="306" spans="1:61" s="105" customFormat="1" ht="12.75">
      <c r="A306" s="42" t="s">
        <v>22</v>
      </c>
      <c r="B306" s="42">
        <v>1</v>
      </c>
      <c r="C306" s="117" t="s">
        <v>26</v>
      </c>
      <c r="D306" s="64" t="s">
        <v>277</v>
      </c>
      <c r="E306" s="117" t="s">
        <v>274</v>
      </c>
      <c r="F306" s="117" t="s">
        <v>259</v>
      </c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  <c r="BC306" s="49"/>
      <c r="BD306" s="49"/>
      <c r="BE306" s="49"/>
      <c r="BF306" s="49"/>
      <c r="BG306" s="49"/>
      <c r="BH306" s="49"/>
      <c r="BI306" s="49"/>
    </row>
    <row r="307" spans="1:61" s="105" customFormat="1" ht="12.75">
      <c r="A307" s="118" t="s">
        <v>22</v>
      </c>
      <c r="B307" s="118">
        <v>1</v>
      </c>
      <c r="C307" s="119" t="s">
        <v>26</v>
      </c>
      <c r="D307" s="64" t="s">
        <v>277</v>
      </c>
      <c r="E307" s="119" t="s">
        <v>293</v>
      </c>
      <c r="F307" s="119" t="s">
        <v>444</v>
      </c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  <c r="BC307" s="49"/>
      <c r="BD307" s="49"/>
      <c r="BE307" s="49"/>
      <c r="BF307" s="49"/>
      <c r="BG307" s="49"/>
      <c r="BH307" s="49"/>
      <c r="BI307" s="49"/>
    </row>
    <row r="308" spans="1:61" s="105" customFormat="1" ht="12.75">
      <c r="A308" s="115" t="s">
        <v>22</v>
      </c>
      <c r="B308" s="115">
        <v>1</v>
      </c>
      <c r="C308" s="116" t="s">
        <v>26</v>
      </c>
      <c r="D308" s="64" t="s">
        <v>365</v>
      </c>
      <c r="E308" s="116" t="s">
        <v>265</v>
      </c>
      <c r="F308" s="116" t="s">
        <v>327</v>
      </c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49"/>
      <c r="AS308" s="49"/>
      <c r="AT308" s="49"/>
      <c r="AU308" s="49"/>
      <c r="AV308" s="49"/>
      <c r="AW308" s="49"/>
      <c r="AX308" s="49"/>
      <c r="AY308" s="49"/>
      <c r="AZ308" s="49"/>
      <c r="BA308" s="49"/>
      <c r="BB308" s="49"/>
      <c r="BC308" s="49"/>
      <c r="BD308" s="49"/>
      <c r="BE308" s="49"/>
      <c r="BF308" s="49"/>
      <c r="BG308" s="49"/>
      <c r="BH308" s="49"/>
      <c r="BI308" s="49"/>
    </row>
    <row r="309" spans="1:61" s="105" customFormat="1" ht="12.75">
      <c r="A309" s="115" t="s">
        <v>29</v>
      </c>
      <c r="B309" s="115">
        <v>1</v>
      </c>
      <c r="C309" s="116" t="s">
        <v>187</v>
      </c>
      <c r="D309" s="64" t="s">
        <v>365</v>
      </c>
      <c r="E309" s="116" t="s">
        <v>265</v>
      </c>
      <c r="F309" s="116" t="s">
        <v>468</v>
      </c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  <c r="AV309" s="49"/>
      <c r="AW309" s="49"/>
      <c r="AX309" s="49"/>
      <c r="AY309" s="49"/>
      <c r="AZ309" s="49"/>
      <c r="BA309" s="49"/>
      <c r="BB309" s="49"/>
      <c r="BC309" s="49"/>
      <c r="BD309" s="49"/>
      <c r="BE309" s="49"/>
      <c r="BF309" s="49"/>
      <c r="BG309" s="49"/>
      <c r="BH309" s="49"/>
      <c r="BI309" s="49"/>
    </row>
    <row r="310" spans="1:61" s="105" customFormat="1" ht="12.75">
      <c r="A310" s="113" t="s">
        <v>8</v>
      </c>
      <c r="B310" s="113">
        <v>1</v>
      </c>
      <c r="C310" s="114" t="s">
        <v>9</v>
      </c>
      <c r="D310" s="64" t="s">
        <v>261</v>
      </c>
      <c r="E310" s="114"/>
      <c r="F310" s="114" t="s">
        <v>327</v>
      </c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49"/>
      <c r="AS310" s="49"/>
      <c r="AT310" s="49"/>
      <c r="AU310" s="49"/>
      <c r="AV310" s="49"/>
      <c r="AW310" s="49"/>
      <c r="AX310" s="49"/>
      <c r="AY310" s="49"/>
      <c r="AZ310" s="49"/>
      <c r="BA310" s="49"/>
      <c r="BB310" s="49"/>
      <c r="BC310" s="49"/>
      <c r="BD310" s="49"/>
      <c r="BE310" s="49"/>
      <c r="BF310" s="49"/>
      <c r="BG310" s="49"/>
      <c r="BH310" s="49"/>
      <c r="BI310" s="49"/>
    </row>
    <row r="311" spans="1:61" s="105" customFormat="1" ht="12.75">
      <c r="A311" s="120" t="s">
        <v>11</v>
      </c>
      <c r="B311" s="120">
        <v>1</v>
      </c>
      <c r="C311" s="121" t="s">
        <v>12</v>
      </c>
      <c r="D311" s="64" t="s">
        <v>261</v>
      </c>
      <c r="E311" s="121" t="s">
        <v>266</v>
      </c>
      <c r="F311" s="121" t="s">
        <v>444</v>
      </c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  <c r="AV311" s="49"/>
      <c r="AW311" s="49"/>
      <c r="AX311" s="49"/>
      <c r="AY311" s="49"/>
      <c r="AZ311" s="49"/>
      <c r="BA311" s="49"/>
      <c r="BB311" s="49"/>
      <c r="BC311" s="49"/>
      <c r="BD311" s="49"/>
      <c r="BE311" s="49"/>
      <c r="BF311" s="49"/>
      <c r="BG311" s="49"/>
      <c r="BH311" s="49"/>
      <c r="BI311" s="49"/>
    </row>
    <row r="312" spans="1:61" s="105" customFormat="1" ht="12.75">
      <c r="A312" s="120" t="s">
        <v>11</v>
      </c>
      <c r="B312" s="120">
        <v>1</v>
      </c>
      <c r="C312" s="121" t="s">
        <v>12</v>
      </c>
      <c r="D312" s="64" t="s">
        <v>261</v>
      </c>
      <c r="E312" s="121" t="s">
        <v>266</v>
      </c>
      <c r="F312" s="121" t="s">
        <v>327</v>
      </c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49"/>
      <c r="AS312" s="49"/>
      <c r="AT312" s="49"/>
      <c r="AU312" s="49"/>
      <c r="AV312" s="49"/>
      <c r="AW312" s="49"/>
      <c r="AX312" s="49"/>
      <c r="AY312" s="49"/>
      <c r="AZ312" s="49"/>
      <c r="BA312" s="49"/>
      <c r="BB312" s="49"/>
      <c r="BC312" s="49"/>
      <c r="BD312" s="49"/>
      <c r="BE312" s="49"/>
      <c r="BF312" s="49"/>
      <c r="BG312" s="49"/>
      <c r="BH312" s="49"/>
      <c r="BI312" s="49"/>
    </row>
    <row r="313" spans="1:61" s="105" customFormat="1" ht="12.75">
      <c r="A313" s="113" t="s">
        <v>11</v>
      </c>
      <c r="B313" s="113">
        <v>1</v>
      </c>
      <c r="C313" s="114" t="s">
        <v>12</v>
      </c>
      <c r="D313" s="64" t="s">
        <v>261</v>
      </c>
      <c r="E313" s="114"/>
      <c r="F313" s="114" t="s">
        <v>411</v>
      </c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49"/>
      <c r="AS313" s="49"/>
      <c r="AT313" s="49"/>
      <c r="AU313" s="49"/>
      <c r="AV313" s="49"/>
      <c r="AW313" s="49"/>
      <c r="AX313" s="49"/>
      <c r="AY313" s="49"/>
      <c r="AZ313" s="49"/>
      <c r="BA313" s="49"/>
      <c r="BB313" s="49"/>
      <c r="BC313" s="49"/>
      <c r="BD313" s="49"/>
      <c r="BE313" s="49"/>
      <c r="BF313" s="49"/>
      <c r="BG313" s="49"/>
      <c r="BH313" s="49"/>
      <c r="BI313" s="49"/>
    </row>
    <row r="314" spans="1:61" s="105" customFormat="1" ht="12.75">
      <c r="A314" s="113" t="s">
        <v>11</v>
      </c>
      <c r="B314" s="113">
        <v>1</v>
      </c>
      <c r="C314" s="114" t="s">
        <v>12</v>
      </c>
      <c r="D314" s="64" t="s">
        <v>261</v>
      </c>
      <c r="E314" s="114"/>
      <c r="F314" s="114" t="s">
        <v>327</v>
      </c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49"/>
      <c r="AS314" s="49"/>
      <c r="AT314" s="49"/>
      <c r="AU314" s="49"/>
      <c r="AV314" s="49"/>
      <c r="AW314" s="49"/>
      <c r="AX314" s="49"/>
      <c r="AY314" s="49"/>
      <c r="AZ314" s="49"/>
      <c r="BA314" s="49"/>
      <c r="BB314" s="49"/>
      <c r="BC314" s="49"/>
      <c r="BD314" s="49"/>
      <c r="BE314" s="49"/>
      <c r="BF314" s="49"/>
      <c r="BG314" s="49"/>
      <c r="BH314" s="49"/>
      <c r="BI314" s="49"/>
    </row>
    <row r="315" spans="1:61" s="105" customFormat="1" ht="12.75">
      <c r="A315" s="113" t="s">
        <v>11</v>
      </c>
      <c r="B315" s="113">
        <v>1</v>
      </c>
      <c r="C315" s="114" t="s">
        <v>12</v>
      </c>
      <c r="D315" s="64" t="s">
        <v>261</v>
      </c>
      <c r="E315" s="114"/>
      <c r="F315" s="114" t="s">
        <v>380</v>
      </c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  <c r="BD315" s="49"/>
      <c r="BE315" s="49"/>
      <c r="BF315" s="49"/>
      <c r="BG315" s="49"/>
      <c r="BH315" s="49"/>
      <c r="BI315" s="49"/>
    </row>
    <row r="316" spans="1:61" s="105" customFormat="1" ht="12.75">
      <c r="A316" s="113" t="s">
        <v>11</v>
      </c>
      <c r="B316" s="113">
        <v>1</v>
      </c>
      <c r="C316" s="114" t="s">
        <v>12</v>
      </c>
      <c r="D316" s="64" t="s">
        <v>261</v>
      </c>
      <c r="E316" s="114"/>
      <c r="F316" s="114" t="s">
        <v>259</v>
      </c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49"/>
      <c r="AS316" s="49"/>
      <c r="AT316" s="49"/>
      <c r="AU316" s="49"/>
      <c r="AV316" s="49"/>
      <c r="AW316" s="49"/>
      <c r="AX316" s="49"/>
      <c r="AY316" s="49"/>
      <c r="AZ316" s="49"/>
      <c r="BA316" s="49"/>
      <c r="BB316" s="49"/>
      <c r="BC316" s="49"/>
      <c r="BD316" s="49"/>
      <c r="BE316" s="49"/>
      <c r="BF316" s="49"/>
      <c r="BG316" s="49"/>
      <c r="BH316" s="49"/>
      <c r="BI316" s="49"/>
    </row>
    <row r="317" spans="1:61" s="105" customFormat="1" ht="12.75">
      <c r="A317" s="120" t="s">
        <v>31</v>
      </c>
      <c r="B317" s="120">
        <v>1</v>
      </c>
      <c r="C317" s="121" t="s">
        <v>12</v>
      </c>
      <c r="D317" s="64" t="s">
        <v>261</v>
      </c>
      <c r="E317" s="121" t="s">
        <v>266</v>
      </c>
      <c r="F317" s="121" t="s">
        <v>327</v>
      </c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  <c r="BE317" s="49"/>
      <c r="BF317" s="49"/>
      <c r="BG317" s="49"/>
      <c r="BH317" s="49"/>
      <c r="BI317" s="49"/>
    </row>
    <row r="318" spans="1:61" s="105" customFormat="1" ht="12.75">
      <c r="A318" s="120" t="s">
        <v>31</v>
      </c>
      <c r="B318" s="120">
        <v>1</v>
      </c>
      <c r="C318" s="121" t="s">
        <v>12</v>
      </c>
      <c r="D318" s="64" t="s">
        <v>261</v>
      </c>
      <c r="E318" s="121" t="s">
        <v>266</v>
      </c>
      <c r="F318" s="121" t="s">
        <v>300</v>
      </c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  <c r="BC318" s="49"/>
      <c r="BD318" s="49"/>
      <c r="BE318" s="49"/>
      <c r="BF318" s="49"/>
      <c r="BG318" s="49"/>
      <c r="BH318" s="49"/>
      <c r="BI318" s="49"/>
    </row>
    <row r="319" spans="1:61" s="105" customFormat="1" ht="12.75">
      <c r="A319" s="113" t="s">
        <v>31</v>
      </c>
      <c r="B319" s="113">
        <v>1</v>
      </c>
      <c r="C319" s="114" t="s">
        <v>12</v>
      </c>
      <c r="D319" s="64" t="s">
        <v>325</v>
      </c>
      <c r="E319" s="114"/>
      <c r="F319" s="114" t="s">
        <v>300</v>
      </c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  <c r="BC319" s="49"/>
      <c r="BD319" s="49"/>
      <c r="BE319" s="49"/>
      <c r="BF319" s="49"/>
      <c r="BG319" s="49"/>
      <c r="BH319" s="49"/>
      <c r="BI319" s="49"/>
    </row>
    <row r="320" spans="1:61" s="105" customFormat="1" ht="12.75">
      <c r="A320" s="115" t="s">
        <v>22</v>
      </c>
      <c r="B320" s="115">
        <v>1</v>
      </c>
      <c r="C320" s="116" t="s">
        <v>27</v>
      </c>
      <c r="D320" s="64" t="s">
        <v>488</v>
      </c>
      <c r="E320" s="116" t="s">
        <v>265</v>
      </c>
      <c r="F320" s="116" t="s">
        <v>468</v>
      </c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  <c r="BE320" s="49"/>
      <c r="BF320" s="49"/>
      <c r="BG320" s="49"/>
      <c r="BH320" s="49"/>
      <c r="BI320" s="49"/>
    </row>
    <row r="321" spans="1:61" s="105" customFormat="1" ht="12.75">
      <c r="A321" s="120" t="s">
        <v>21</v>
      </c>
      <c r="B321" s="120">
        <v>1</v>
      </c>
      <c r="C321" s="121" t="s">
        <v>351</v>
      </c>
      <c r="D321" s="64" t="s">
        <v>272</v>
      </c>
      <c r="E321" s="121" t="s">
        <v>266</v>
      </c>
      <c r="F321" s="121" t="s">
        <v>411</v>
      </c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  <c r="BC321" s="49"/>
      <c r="BD321" s="49"/>
      <c r="BE321" s="49"/>
      <c r="BF321" s="49"/>
      <c r="BG321" s="49"/>
      <c r="BH321" s="49"/>
      <c r="BI321" s="49"/>
    </row>
    <row r="322" spans="1:61" s="105" customFormat="1" ht="12.75">
      <c r="A322" s="120" t="s">
        <v>21</v>
      </c>
      <c r="B322" s="120">
        <v>2</v>
      </c>
      <c r="C322" s="121" t="s">
        <v>351</v>
      </c>
      <c r="D322" s="64" t="s">
        <v>272</v>
      </c>
      <c r="E322" s="121" t="s">
        <v>266</v>
      </c>
      <c r="F322" s="121" t="s">
        <v>444</v>
      </c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49"/>
      <c r="AS322" s="49"/>
      <c r="AT322" s="49"/>
      <c r="AU322" s="49"/>
      <c r="AV322" s="49"/>
      <c r="AW322" s="49"/>
      <c r="AX322" s="49"/>
      <c r="AY322" s="49"/>
      <c r="AZ322" s="49"/>
      <c r="BA322" s="49"/>
      <c r="BB322" s="49"/>
      <c r="BC322" s="49"/>
      <c r="BD322" s="49"/>
      <c r="BE322" s="49"/>
      <c r="BF322" s="49"/>
      <c r="BG322" s="49"/>
      <c r="BH322" s="49"/>
      <c r="BI322" s="49"/>
    </row>
    <row r="323" spans="1:61" s="105" customFormat="1" ht="12.75">
      <c r="A323" s="120" t="s">
        <v>21</v>
      </c>
      <c r="B323" s="120">
        <v>1</v>
      </c>
      <c r="C323" s="121" t="s">
        <v>351</v>
      </c>
      <c r="D323" s="64" t="s">
        <v>272</v>
      </c>
      <c r="E323" s="121" t="s">
        <v>266</v>
      </c>
      <c r="F323" s="121" t="s">
        <v>327</v>
      </c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  <c r="AR323" s="49"/>
      <c r="AS323" s="49"/>
      <c r="AT323" s="49"/>
      <c r="AU323" s="49"/>
      <c r="AV323" s="49"/>
      <c r="AW323" s="49"/>
      <c r="AX323" s="49"/>
      <c r="AY323" s="49"/>
      <c r="AZ323" s="49"/>
      <c r="BA323" s="49"/>
      <c r="BB323" s="49"/>
      <c r="BC323" s="49"/>
      <c r="BD323" s="49"/>
      <c r="BE323" s="49"/>
      <c r="BF323" s="49"/>
      <c r="BG323" s="49"/>
      <c r="BH323" s="49"/>
      <c r="BI323" s="49"/>
    </row>
    <row r="324" spans="1:61" s="105" customFormat="1" ht="12.75">
      <c r="A324" s="120" t="s">
        <v>21</v>
      </c>
      <c r="B324" s="120">
        <v>1</v>
      </c>
      <c r="C324" s="121" t="s">
        <v>351</v>
      </c>
      <c r="D324" s="64" t="s">
        <v>272</v>
      </c>
      <c r="E324" s="121" t="s">
        <v>266</v>
      </c>
      <c r="F324" s="121" t="s">
        <v>380</v>
      </c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/>
      <c r="AM324" s="49"/>
      <c r="AN324" s="49"/>
      <c r="AO324" s="49"/>
      <c r="AP324" s="49"/>
      <c r="AQ324" s="49"/>
      <c r="AR324" s="49"/>
      <c r="AS324" s="49"/>
      <c r="AT324" s="49"/>
      <c r="AU324" s="49"/>
      <c r="AV324" s="49"/>
      <c r="AW324" s="49"/>
      <c r="AX324" s="49"/>
      <c r="AY324" s="49"/>
      <c r="AZ324" s="49"/>
      <c r="BA324" s="49"/>
      <c r="BB324" s="49"/>
      <c r="BC324" s="49"/>
      <c r="BD324" s="49"/>
      <c r="BE324" s="49"/>
      <c r="BF324" s="49"/>
      <c r="BG324" s="49"/>
      <c r="BH324" s="49"/>
      <c r="BI324" s="49"/>
    </row>
    <row r="325" spans="1:61" s="105" customFormat="1" ht="12.75">
      <c r="A325" s="115" t="s">
        <v>21</v>
      </c>
      <c r="B325" s="115">
        <v>1</v>
      </c>
      <c r="C325" s="116" t="s">
        <v>311</v>
      </c>
      <c r="D325" s="64" t="s">
        <v>272</v>
      </c>
      <c r="E325" s="116" t="s">
        <v>265</v>
      </c>
      <c r="F325" s="116" t="s">
        <v>468</v>
      </c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9"/>
      <c r="AM325" s="49"/>
      <c r="AN325" s="49"/>
      <c r="AO325" s="49"/>
      <c r="AP325" s="49"/>
      <c r="AQ325" s="49"/>
      <c r="AR325" s="49"/>
      <c r="AS325" s="49"/>
      <c r="AT325" s="49"/>
      <c r="AU325" s="49"/>
      <c r="AV325" s="49"/>
      <c r="AW325" s="49"/>
      <c r="AX325" s="49"/>
      <c r="AY325" s="49"/>
      <c r="AZ325" s="49"/>
      <c r="BA325" s="49"/>
      <c r="BB325" s="49"/>
      <c r="BC325" s="49"/>
      <c r="BD325" s="49"/>
      <c r="BE325" s="49"/>
      <c r="BF325" s="49"/>
      <c r="BG325" s="49"/>
      <c r="BH325" s="49"/>
      <c r="BI325" s="49"/>
    </row>
    <row r="326" spans="1:61" s="105" customFormat="1" ht="12.75">
      <c r="A326" s="120" t="s">
        <v>21</v>
      </c>
      <c r="B326" s="120">
        <v>1</v>
      </c>
      <c r="C326" s="121" t="s">
        <v>311</v>
      </c>
      <c r="D326" s="64" t="s">
        <v>272</v>
      </c>
      <c r="E326" s="121" t="s">
        <v>266</v>
      </c>
      <c r="F326" s="121" t="s">
        <v>300</v>
      </c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  <c r="AP326" s="49"/>
      <c r="AQ326" s="49"/>
      <c r="AR326" s="49"/>
      <c r="AS326" s="49"/>
      <c r="AT326" s="49"/>
      <c r="AU326" s="49"/>
      <c r="AV326" s="49"/>
      <c r="AW326" s="49"/>
      <c r="AX326" s="49"/>
      <c r="AY326" s="49"/>
      <c r="AZ326" s="49"/>
      <c r="BA326" s="49"/>
      <c r="BB326" s="49"/>
      <c r="BC326" s="49"/>
      <c r="BD326" s="49"/>
      <c r="BE326" s="49"/>
      <c r="BF326" s="49"/>
      <c r="BG326" s="49"/>
      <c r="BH326" s="49"/>
      <c r="BI326" s="49"/>
    </row>
    <row r="327" spans="1:61" s="105" customFormat="1" ht="12.75">
      <c r="A327" s="120" t="s">
        <v>21</v>
      </c>
      <c r="B327" s="120">
        <v>2</v>
      </c>
      <c r="C327" s="121" t="s">
        <v>271</v>
      </c>
      <c r="D327" s="64" t="s">
        <v>272</v>
      </c>
      <c r="E327" s="121" t="s">
        <v>266</v>
      </c>
      <c r="F327" s="120" t="s">
        <v>1</v>
      </c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49"/>
      <c r="AS327" s="49"/>
      <c r="AT327" s="49"/>
      <c r="AU327" s="49"/>
      <c r="AV327" s="49"/>
      <c r="AW327" s="49"/>
      <c r="AX327" s="49"/>
      <c r="AY327" s="49"/>
      <c r="AZ327" s="49"/>
      <c r="BA327" s="49"/>
      <c r="BB327" s="49"/>
      <c r="BC327" s="49"/>
      <c r="BD327" s="49"/>
      <c r="BE327" s="49"/>
      <c r="BF327" s="49"/>
      <c r="BG327" s="49"/>
      <c r="BH327" s="49"/>
      <c r="BI327" s="49"/>
    </row>
    <row r="328" spans="1:61" s="105" customFormat="1" ht="12.75">
      <c r="A328" s="120" t="s">
        <v>21</v>
      </c>
      <c r="B328" s="120">
        <v>1</v>
      </c>
      <c r="C328" s="121" t="s">
        <v>271</v>
      </c>
      <c r="D328" s="64" t="s">
        <v>272</v>
      </c>
      <c r="E328" s="121" t="s">
        <v>266</v>
      </c>
      <c r="F328" s="121" t="s">
        <v>411</v>
      </c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49"/>
      <c r="AO328" s="49"/>
      <c r="AP328" s="49"/>
      <c r="AQ328" s="49"/>
      <c r="AR328" s="49"/>
      <c r="AS328" s="49"/>
      <c r="AT328" s="49"/>
      <c r="AU328" s="49"/>
      <c r="AV328" s="49"/>
      <c r="AW328" s="49"/>
      <c r="AX328" s="49"/>
      <c r="AY328" s="49"/>
      <c r="AZ328" s="49"/>
      <c r="BA328" s="49"/>
      <c r="BB328" s="49"/>
      <c r="BC328" s="49"/>
      <c r="BD328" s="49"/>
      <c r="BE328" s="49"/>
      <c r="BF328" s="49"/>
      <c r="BG328" s="49"/>
      <c r="BH328" s="49"/>
      <c r="BI328" s="49"/>
    </row>
    <row r="329" spans="1:61" s="105" customFormat="1" ht="12.75">
      <c r="A329" s="42" t="s">
        <v>21</v>
      </c>
      <c r="B329" s="42">
        <v>1</v>
      </c>
      <c r="C329" s="117" t="s">
        <v>271</v>
      </c>
      <c r="D329" s="64" t="s">
        <v>272</v>
      </c>
      <c r="E329" s="117" t="s">
        <v>274</v>
      </c>
      <c r="F329" s="42" t="s">
        <v>1</v>
      </c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  <c r="AR329" s="49"/>
      <c r="AS329" s="49"/>
      <c r="AT329" s="49"/>
      <c r="AU329" s="49"/>
      <c r="AV329" s="49"/>
      <c r="AW329" s="49"/>
      <c r="AX329" s="49"/>
      <c r="AY329" s="49"/>
      <c r="AZ329" s="49"/>
      <c r="BA329" s="49"/>
      <c r="BB329" s="49"/>
      <c r="BC329" s="49"/>
      <c r="BD329" s="49"/>
      <c r="BE329" s="49"/>
      <c r="BF329" s="49"/>
      <c r="BG329" s="49"/>
      <c r="BH329" s="49"/>
      <c r="BI329" s="49"/>
    </row>
    <row r="330" spans="1:61" s="105" customFormat="1" ht="12.75">
      <c r="A330" s="120" t="s">
        <v>21</v>
      </c>
      <c r="B330" s="120">
        <v>1</v>
      </c>
      <c r="C330" s="121" t="s">
        <v>271</v>
      </c>
      <c r="D330" s="64" t="s">
        <v>272</v>
      </c>
      <c r="E330" s="121" t="s">
        <v>266</v>
      </c>
      <c r="F330" s="121" t="s">
        <v>444</v>
      </c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  <c r="AM330" s="49"/>
      <c r="AN330" s="49"/>
      <c r="AO330" s="49"/>
      <c r="AP330" s="49"/>
      <c r="AQ330" s="49"/>
      <c r="AR330" s="49"/>
      <c r="AS330" s="49"/>
      <c r="AT330" s="49"/>
      <c r="AU330" s="49"/>
      <c r="AV330" s="49"/>
      <c r="AW330" s="49"/>
      <c r="AX330" s="49"/>
      <c r="AY330" s="49"/>
      <c r="AZ330" s="49"/>
      <c r="BA330" s="49"/>
      <c r="BB330" s="49"/>
      <c r="BC330" s="49"/>
      <c r="BD330" s="49"/>
      <c r="BE330" s="49"/>
      <c r="BF330" s="49"/>
      <c r="BG330" s="49"/>
      <c r="BH330" s="49"/>
      <c r="BI330" s="49"/>
    </row>
    <row r="331" spans="1:61" s="105" customFormat="1" ht="12.75">
      <c r="A331" s="120" t="s">
        <v>21</v>
      </c>
      <c r="B331" s="120">
        <v>2</v>
      </c>
      <c r="C331" s="121" t="s">
        <v>271</v>
      </c>
      <c r="D331" s="64" t="s">
        <v>272</v>
      </c>
      <c r="E331" s="121" t="s">
        <v>266</v>
      </c>
      <c r="F331" s="120" t="s">
        <v>1</v>
      </c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K331" s="49"/>
      <c r="AL331" s="49"/>
      <c r="AM331" s="49"/>
      <c r="AN331" s="49"/>
      <c r="AO331" s="49"/>
      <c r="AP331" s="49"/>
      <c r="AQ331" s="49"/>
      <c r="AR331" s="49"/>
      <c r="AS331" s="49"/>
      <c r="AT331" s="49"/>
      <c r="AU331" s="49"/>
      <c r="AV331" s="49"/>
      <c r="AW331" s="49"/>
      <c r="AX331" s="49"/>
      <c r="AY331" s="49"/>
      <c r="AZ331" s="49"/>
      <c r="BA331" s="49"/>
      <c r="BB331" s="49"/>
      <c r="BC331" s="49"/>
      <c r="BD331" s="49"/>
      <c r="BE331" s="49"/>
      <c r="BF331" s="49"/>
      <c r="BG331" s="49"/>
      <c r="BH331" s="49"/>
      <c r="BI331" s="49"/>
    </row>
    <row r="332" spans="1:61" s="105" customFormat="1" ht="12.75">
      <c r="A332" s="120" t="s">
        <v>21</v>
      </c>
      <c r="B332" s="120">
        <v>1</v>
      </c>
      <c r="C332" s="121" t="s">
        <v>271</v>
      </c>
      <c r="D332" s="64" t="s">
        <v>272</v>
      </c>
      <c r="E332" s="121" t="s">
        <v>266</v>
      </c>
      <c r="F332" s="121" t="s">
        <v>259</v>
      </c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  <c r="AP332" s="49"/>
      <c r="AQ332" s="49"/>
      <c r="AR332" s="49"/>
      <c r="AS332" s="49"/>
      <c r="AT332" s="49"/>
      <c r="AU332" s="49"/>
      <c r="AV332" s="49"/>
      <c r="AW332" s="49"/>
      <c r="AX332" s="49"/>
      <c r="AY332" s="49"/>
      <c r="AZ332" s="49"/>
      <c r="BA332" s="49"/>
      <c r="BB332" s="49"/>
      <c r="BC332" s="49"/>
      <c r="BD332" s="49"/>
      <c r="BE332" s="49"/>
      <c r="BF332" s="49"/>
      <c r="BG332" s="49"/>
      <c r="BH332" s="49"/>
      <c r="BI332" s="49"/>
    </row>
    <row r="333" spans="1:61" s="105" customFormat="1" ht="12.75">
      <c r="A333" s="120" t="s">
        <v>21</v>
      </c>
      <c r="B333" s="120">
        <v>1</v>
      </c>
      <c r="C333" s="121" t="s">
        <v>271</v>
      </c>
      <c r="D333" s="64" t="s">
        <v>272</v>
      </c>
      <c r="E333" s="121" t="s">
        <v>266</v>
      </c>
      <c r="F333" s="120" t="s">
        <v>1</v>
      </c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K333" s="49"/>
      <c r="AL333" s="49"/>
      <c r="AM333" s="49"/>
      <c r="AN333" s="49"/>
      <c r="AO333" s="49"/>
      <c r="AP333" s="49"/>
      <c r="AQ333" s="49"/>
      <c r="AR333" s="49"/>
      <c r="AS333" s="49"/>
      <c r="AT333" s="49"/>
      <c r="AU333" s="49"/>
      <c r="AV333" s="49"/>
      <c r="AW333" s="49"/>
      <c r="AX333" s="49"/>
      <c r="AY333" s="49"/>
      <c r="AZ333" s="49"/>
      <c r="BA333" s="49"/>
      <c r="BB333" s="49"/>
      <c r="BC333" s="49"/>
      <c r="BD333" s="49"/>
      <c r="BE333" s="49"/>
      <c r="BF333" s="49"/>
      <c r="BG333" s="49"/>
      <c r="BH333" s="49"/>
      <c r="BI333" s="49"/>
    </row>
    <row r="334" spans="1:61" s="105" customFormat="1" ht="12.75">
      <c r="A334" s="120" t="s">
        <v>21</v>
      </c>
      <c r="B334" s="120">
        <v>1</v>
      </c>
      <c r="C334" s="121" t="s">
        <v>271</v>
      </c>
      <c r="D334" s="64" t="s">
        <v>272</v>
      </c>
      <c r="E334" s="121" t="s">
        <v>266</v>
      </c>
      <c r="F334" s="120" t="s">
        <v>1</v>
      </c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  <c r="AJ334" s="49"/>
      <c r="AK334" s="49"/>
      <c r="AL334" s="49"/>
      <c r="AM334" s="49"/>
      <c r="AN334" s="49"/>
      <c r="AO334" s="49"/>
      <c r="AP334" s="49"/>
      <c r="AQ334" s="49"/>
      <c r="AR334" s="49"/>
      <c r="AS334" s="49"/>
      <c r="AT334" s="49"/>
      <c r="AU334" s="49"/>
      <c r="AV334" s="49"/>
      <c r="AW334" s="49"/>
      <c r="AX334" s="49"/>
      <c r="AY334" s="49"/>
      <c r="AZ334" s="49"/>
      <c r="BA334" s="49"/>
      <c r="BB334" s="49"/>
      <c r="BC334" s="49"/>
      <c r="BD334" s="49"/>
      <c r="BE334" s="49"/>
      <c r="BF334" s="49"/>
      <c r="BG334" s="49"/>
      <c r="BH334" s="49"/>
      <c r="BI334" s="49"/>
    </row>
    <row r="335" spans="1:61" s="105" customFormat="1" ht="12.75">
      <c r="A335" s="120" t="s">
        <v>21</v>
      </c>
      <c r="B335" s="120">
        <v>1</v>
      </c>
      <c r="C335" s="121" t="s">
        <v>271</v>
      </c>
      <c r="D335" s="64" t="s">
        <v>272</v>
      </c>
      <c r="E335" s="121" t="s">
        <v>266</v>
      </c>
      <c r="F335" s="120" t="s">
        <v>1</v>
      </c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  <c r="AM335" s="49"/>
      <c r="AN335" s="49"/>
      <c r="AO335" s="49"/>
      <c r="AP335" s="49"/>
      <c r="AQ335" s="49"/>
      <c r="AR335" s="49"/>
      <c r="AS335" s="49"/>
      <c r="AT335" s="49"/>
      <c r="AU335" s="49"/>
      <c r="AV335" s="49"/>
      <c r="AW335" s="49"/>
      <c r="AX335" s="49"/>
      <c r="AY335" s="49"/>
      <c r="AZ335" s="49"/>
      <c r="BA335" s="49"/>
      <c r="BB335" s="49"/>
      <c r="BC335" s="49"/>
      <c r="BD335" s="49"/>
      <c r="BE335" s="49"/>
      <c r="BF335" s="49"/>
      <c r="BG335" s="49"/>
      <c r="BH335" s="49"/>
      <c r="BI335" s="49"/>
    </row>
    <row r="336" spans="1:61" s="105" customFormat="1" ht="12.75">
      <c r="A336" s="42" t="s">
        <v>21</v>
      </c>
      <c r="B336" s="42">
        <v>1</v>
      </c>
      <c r="C336" s="117" t="s">
        <v>271</v>
      </c>
      <c r="D336" s="64" t="s">
        <v>272</v>
      </c>
      <c r="E336" s="117" t="s">
        <v>274</v>
      </c>
      <c r="F336" s="117" t="s">
        <v>411</v>
      </c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/>
      <c r="AN336" s="49"/>
      <c r="AO336" s="49"/>
      <c r="AP336" s="49"/>
      <c r="AQ336" s="49"/>
      <c r="AR336" s="49"/>
      <c r="AS336" s="49"/>
      <c r="AT336" s="49"/>
      <c r="AU336" s="49"/>
      <c r="AV336" s="49"/>
      <c r="AW336" s="49"/>
      <c r="AX336" s="49"/>
      <c r="AY336" s="49"/>
      <c r="AZ336" s="49"/>
      <c r="BA336" s="49"/>
      <c r="BB336" s="49"/>
      <c r="BC336" s="49"/>
      <c r="BD336" s="49"/>
      <c r="BE336" s="49"/>
      <c r="BF336" s="49"/>
      <c r="BG336" s="49"/>
      <c r="BH336" s="49"/>
      <c r="BI336" s="49"/>
    </row>
    <row r="337" spans="1:61" s="105" customFormat="1" ht="12.75">
      <c r="A337" s="120" t="s">
        <v>21</v>
      </c>
      <c r="B337" s="120">
        <v>1</v>
      </c>
      <c r="C337" s="121" t="s">
        <v>271</v>
      </c>
      <c r="D337" s="64" t="s">
        <v>272</v>
      </c>
      <c r="E337" s="121" t="s">
        <v>266</v>
      </c>
      <c r="F337" s="121" t="s">
        <v>492</v>
      </c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49"/>
      <c r="AS337" s="49"/>
      <c r="AT337" s="49"/>
      <c r="AU337" s="49"/>
      <c r="AV337" s="49"/>
      <c r="AW337" s="49"/>
      <c r="AX337" s="49"/>
      <c r="AY337" s="49"/>
      <c r="AZ337" s="49"/>
      <c r="BA337" s="49"/>
      <c r="BB337" s="49"/>
      <c r="BC337" s="49"/>
      <c r="BD337" s="49"/>
      <c r="BE337" s="49"/>
      <c r="BF337" s="49"/>
      <c r="BG337" s="49"/>
      <c r="BH337" s="49"/>
      <c r="BI337" s="49"/>
    </row>
    <row r="338" spans="1:61" s="105" customFormat="1" ht="12.75">
      <c r="A338" s="115" t="s">
        <v>21</v>
      </c>
      <c r="B338" s="115">
        <v>2</v>
      </c>
      <c r="C338" s="116" t="s">
        <v>271</v>
      </c>
      <c r="D338" s="64" t="s">
        <v>272</v>
      </c>
      <c r="E338" s="116" t="s">
        <v>265</v>
      </c>
      <c r="F338" s="116" t="s">
        <v>468</v>
      </c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  <c r="AJ338" s="49"/>
      <c r="AK338" s="49"/>
      <c r="AL338" s="49"/>
      <c r="AM338" s="49"/>
      <c r="AN338" s="49"/>
      <c r="AO338" s="49"/>
      <c r="AP338" s="49"/>
      <c r="AQ338" s="49"/>
      <c r="AR338" s="49"/>
      <c r="AS338" s="49"/>
      <c r="AT338" s="49"/>
      <c r="AU338" s="49"/>
      <c r="AV338" s="49"/>
      <c r="AW338" s="49"/>
      <c r="AX338" s="49"/>
      <c r="AY338" s="49"/>
      <c r="AZ338" s="49"/>
      <c r="BA338" s="49"/>
      <c r="BB338" s="49"/>
      <c r="BC338" s="49"/>
      <c r="BD338" s="49"/>
      <c r="BE338" s="49"/>
      <c r="BF338" s="49"/>
      <c r="BG338" s="49"/>
      <c r="BH338" s="49"/>
      <c r="BI338" s="49"/>
    </row>
    <row r="339" spans="1:61" s="105" customFormat="1" ht="12.75">
      <c r="A339" s="115" t="s">
        <v>21</v>
      </c>
      <c r="B339" s="115">
        <v>1</v>
      </c>
      <c r="C339" s="116" t="s">
        <v>271</v>
      </c>
      <c r="D339" s="64" t="s">
        <v>272</v>
      </c>
      <c r="E339" s="116" t="s">
        <v>265</v>
      </c>
      <c r="F339" s="116" t="s">
        <v>492</v>
      </c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  <c r="AJ339" s="49"/>
      <c r="AK339" s="49"/>
      <c r="AL339" s="49"/>
      <c r="AM339" s="49"/>
      <c r="AN339" s="49"/>
      <c r="AO339" s="49"/>
      <c r="AP339" s="49"/>
      <c r="AQ339" s="49"/>
      <c r="AR339" s="49"/>
      <c r="AS339" s="49"/>
      <c r="AT339" s="49"/>
      <c r="AU339" s="49"/>
      <c r="AV339" s="49"/>
      <c r="AW339" s="49"/>
      <c r="AX339" s="49"/>
      <c r="AY339" s="49"/>
      <c r="AZ339" s="49"/>
      <c r="BA339" s="49"/>
      <c r="BB339" s="49"/>
      <c r="BC339" s="49"/>
      <c r="BD339" s="49"/>
      <c r="BE339" s="49"/>
      <c r="BF339" s="49"/>
      <c r="BG339" s="49"/>
      <c r="BH339" s="49"/>
      <c r="BI339" s="49"/>
    </row>
    <row r="340" spans="1:61" s="105" customFormat="1" ht="12.75">
      <c r="A340" s="115" t="s">
        <v>21</v>
      </c>
      <c r="B340" s="115">
        <v>1</v>
      </c>
      <c r="C340" s="116" t="s">
        <v>271</v>
      </c>
      <c r="D340" s="64" t="s">
        <v>272</v>
      </c>
      <c r="E340" s="116" t="s">
        <v>265</v>
      </c>
      <c r="F340" s="116" t="s">
        <v>444</v>
      </c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  <c r="AM340" s="49"/>
      <c r="AN340" s="49"/>
      <c r="AO340" s="49"/>
      <c r="AP340" s="49"/>
      <c r="AQ340" s="49"/>
      <c r="AR340" s="49"/>
      <c r="AS340" s="49"/>
      <c r="AT340" s="49"/>
      <c r="AU340" s="49"/>
      <c r="AV340" s="49"/>
      <c r="AW340" s="49"/>
      <c r="AX340" s="49"/>
      <c r="AY340" s="49"/>
      <c r="AZ340" s="49"/>
      <c r="BA340" s="49"/>
      <c r="BB340" s="49"/>
      <c r="BC340" s="49"/>
      <c r="BD340" s="49"/>
      <c r="BE340" s="49"/>
      <c r="BF340" s="49"/>
      <c r="BG340" s="49"/>
      <c r="BH340" s="49"/>
      <c r="BI340" s="49"/>
    </row>
    <row r="341" spans="1:61" s="105" customFormat="1" ht="12.75">
      <c r="A341" s="120" t="s">
        <v>21</v>
      </c>
      <c r="B341" s="120">
        <v>6</v>
      </c>
      <c r="C341" s="121" t="s">
        <v>271</v>
      </c>
      <c r="D341" s="64" t="s">
        <v>272</v>
      </c>
      <c r="E341" s="121" t="s">
        <v>266</v>
      </c>
      <c r="F341" s="121" t="s">
        <v>468</v>
      </c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49"/>
      <c r="AS341" s="49"/>
      <c r="AT341" s="49"/>
      <c r="AU341" s="49"/>
      <c r="AV341" s="49"/>
      <c r="AW341" s="49"/>
      <c r="AX341" s="49"/>
      <c r="AY341" s="49"/>
      <c r="AZ341" s="49"/>
      <c r="BA341" s="49"/>
      <c r="BB341" s="49"/>
      <c r="BC341" s="49"/>
      <c r="BD341" s="49"/>
      <c r="BE341" s="49"/>
      <c r="BF341" s="49"/>
      <c r="BG341" s="49"/>
      <c r="BH341" s="49"/>
      <c r="BI341" s="49"/>
    </row>
    <row r="342" spans="1:61" s="105" customFormat="1" ht="12.75">
      <c r="A342" s="120" t="s">
        <v>21</v>
      </c>
      <c r="B342" s="120">
        <v>1</v>
      </c>
      <c r="C342" s="121" t="s">
        <v>271</v>
      </c>
      <c r="D342" s="64" t="s">
        <v>272</v>
      </c>
      <c r="E342" s="121" t="s">
        <v>266</v>
      </c>
      <c r="F342" s="121" t="s">
        <v>492</v>
      </c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  <c r="AR342" s="49"/>
      <c r="AS342" s="49"/>
      <c r="AT342" s="49"/>
      <c r="AU342" s="49"/>
      <c r="AV342" s="49"/>
      <c r="AW342" s="49"/>
      <c r="AX342" s="49"/>
      <c r="AY342" s="49"/>
      <c r="AZ342" s="49"/>
      <c r="BA342" s="49"/>
      <c r="BB342" s="49"/>
      <c r="BC342" s="49"/>
      <c r="BD342" s="49"/>
      <c r="BE342" s="49"/>
      <c r="BF342" s="49"/>
      <c r="BG342" s="49"/>
      <c r="BH342" s="49"/>
      <c r="BI342" s="49"/>
    </row>
    <row r="343" spans="1:61" s="105" customFormat="1" ht="12.75">
      <c r="A343" s="120" t="s">
        <v>21</v>
      </c>
      <c r="B343" s="120">
        <v>2</v>
      </c>
      <c r="C343" s="121" t="s">
        <v>271</v>
      </c>
      <c r="D343" s="64" t="s">
        <v>272</v>
      </c>
      <c r="E343" s="121" t="s">
        <v>266</v>
      </c>
      <c r="F343" s="121" t="s">
        <v>411</v>
      </c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K343" s="49"/>
      <c r="AL343" s="49"/>
      <c r="AM343" s="49"/>
      <c r="AN343" s="49"/>
      <c r="AO343" s="49"/>
      <c r="AP343" s="49"/>
      <c r="AQ343" s="49"/>
      <c r="AR343" s="49"/>
      <c r="AS343" s="49"/>
      <c r="AT343" s="49"/>
      <c r="AU343" s="49"/>
      <c r="AV343" s="49"/>
      <c r="AW343" s="49"/>
      <c r="AX343" s="49"/>
      <c r="AY343" s="49"/>
      <c r="AZ343" s="49"/>
      <c r="BA343" s="49"/>
      <c r="BB343" s="49"/>
      <c r="BC343" s="49"/>
      <c r="BD343" s="49"/>
      <c r="BE343" s="49"/>
      <c r="BF343" s="49"/>
      <c r="BG343" s="49"/>
      <c r="BH343" s="49"/>
      <c r="BI343" s="49"/>
    </row>
    <row r="344" spans="1:61" s="105" customFormat="1" ht="12.75">
      <c r="A344" s="120" t="s">
        <v>21</v>
      </c>
      <c r="B344" s="120">
        <v>4</v>
      </c>
      <c r="C344" s="121" t="s">
        <v>271</v>
      </c>
      <c r="D344" s="64" t="s">
        <v>272</v>
      </c>
      <c r="E344" s="121" t="s">
        <v>266</v>
      </c>
      <c r="F344" s="121" t="s">
        <v>327</v>
      </c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  <c r="AJ344" s="49"/>
      <c r="AK344" s="49"/>
      <c r="AL344" s="49"/>
      <c r="AM344" s="49"/>
      <c r="AN344" s="49"/>
      <c r="AO344" s="49"/>
      <c r="AP344" s="49"/>
      <c r="AQ344" s="49"/>
      <c r="AR344" s="49"/>
      <c r="AS344" s="49"/>
      <c r="AT344" s="49"/>
      <c r="AU344" s="49"/>
      <c r="AV344" s="49"/>
      <c r="AW344" s="49"/>
      <c r="AX344" s="49"/>
      <c r="AY344" s="49"/>
      <c r="AZ344" s="49"/>
      <c r="BA344" s="49"/>
      <c r="BB344" s="49"/>
      <c r="BC344" s="49"/>
      <c r="BD344" s="49"/>
      <c r="BE344" s="49"/>
      <c r="BF344" s="49"/>
      <c r="BG344" s="49"/>
      <c r="BH344" s="49"/>
      <c r="BI344" s="49"/>
    </row>
    <row r="345" spans="1:61" s="105" customFormat="1" ht="12.75">
      <c r="A345" s="120" t="s">
        <v>21</v>
      </c>
      <c r="B345" s="120">
        <v>2</v>
      </c>
      <c r="C345" s="121" t="s">
        <v>271</v>
      </c>
      <c r="D345" s="64" t="s">
        <v>272</v>
      </c>
      <c r="E345" s="121" t="s">
        <v>266</v>
      </c>
      <c r="F345" s="121" t="s">
        <v>380</v>
      </c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  <c r="AM345" s="49"/>
      <c r="AN345" s="49"/>
      <c r="AO345" s="49"/>
      <c r="AP345" s="49"/>
      <c r="AQ345" s="49"/>
      <c r="AR345" s="49"/>
      <c r="AS345" s="49"/>
      <c r="AT345" s="49"/>
      <c r="AU345" s="49"/>
      <c r="AV345" s="49"/>
      <c r="AW345" s="49"/>
      <c r="AX345" s="49"/>
      <c r="AY345" s="49"/>
      <c r="AZ345" s="49"/>
      <c r="BA345" s="49"/>
      <c r="BB345" s="49"/>
      <c r="BC345" s="49"/>
      <c r="BD345" s="49"/>
      <c r="BE345" s="49"/>
      <c r="BF345" s="49"/>
      <c r="BG345" s="49"/>
      <c r="BH345" s="49"/>
      <c r="BI345" s="49"/>
    </row>
    <row r="346" spans="1:61" s="105" customFormat="1" ht="12.75">
      <c r="A346" s="120" t="s">
        <v>21</v>
      </c>
      <c r="B346" s="120">
        <v>2</v>
      </c>
      <c r="C346" s="121" t="s">
        <v>271</v>
      </c>
      <c r="D346" s="64" t="s">
        <v>272</v>
      </c>
      <c r="E346" s="121" t="s">
        <v>266</v>
      </c>
      <c r="F346" s="121" t="s">
        <v>259</v>
      </c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  <c r="AL346" s="49"/>
      <c r="AM346" s="49"/>
      <c r="AN346" s="49"/>
      <c r="AO346" s="49"/>
      <c r="AP346" s="49"/>
      <c r="AQ346" s="49"/>
      <c r="AR346" s="49"/>
      <c r="AS346" s="49"/>
      <c r="AT346" s="49"/>
      <c r="AU346" s="49"/>
      <c r="AV346" s="49"/>
      <c r="AW346" s="49"/>
      <c r="AX346" s="49"/>
      <c r="AY346" s="49"/>
      <c r="AZ346" s="49"/>
      <c r="BA346" s="49"/>
      <c r="BB346" s="49"/>
      <c r="BC346" s="49"/>
      <c r="BD346" s="49"/>
      <c r="BE346" s="49"/>
      <c r="BF346" s="49"/>
      <c r="BG346" s="49"/>
      <c r="BH346" s="49"/>
      <c r="BI346" s="49"/>
    </row>
    <row r="347" spans="1:61" s="105" customFormat="1" ht="12.75">
      <c r="A347" s="120" t="s">
        <v>21</v>
      </c>
      <c r="B347" s="120">
        <v>4</v>
      </c>
      <c r="C347" s="121" t="s">
        <v>271</v>
      </c>
      <c r="D347" s="64" t="s">
        <v>272</v>
      </c>
      <c r="E347" s="121" t="s">
        <v>266</v>
      </c>
      <c r="F347" s="121" t="s">
        <v>300</v>
      </c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  <c r="AN347" s="49"/>
      <c r="AO347" s="49"/>
      <c r="AP347" s="49"/>
      <c r="AQ347" s="49"/>
      <c r="AR347" s="49"/>
      <c r="AS347" s="49"/>
      <c r="AT347" s="49"/>
      <c r="AU347" s="49"/>
      <c r="AV347" s="49"/>
      <c r="AW347" s="49"/>
      <c r="AX347" s="49"/>
      <c r="AY347" s="49"/>
      <c r="AZ347" s="49"/>
      <c r="BA347" s="49"/>
      <c r="BB347" s="49"/>
      <c r="BC347" s="49"/>
      <c r="BD347" s="49"/>
      <c r="BE347" s="49"/>
      <c r="BF347" s="49"/>
      <c r="BG347" s="49"/>
      <c r="BH347" s="49"/>
      <c r="BI347" s="49"/>
    </row>
    <row r="348" spans="1:61" s="105" customFormat="1" ht="12.75">
      <c r="A348" s="120" t="s">
        <v>21</v>
      </c>
      <c r="B348" s="120">
        <v>1</v>
      </c>
      <c r="C348" s="121" t="s">
        <v>271</v>
      </c>
      <c r="D348" s="64" t="s">
        <v>272</v>
      </c>
      <c r="E348" s="121" t="s">
        <v>266</v>
      </c>
      <c r="F348" s="121" t="s">
        <v>411</v>
      </c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/>
      <c r="AP348" s="49"/>
      <c r="AQ348" s="49"/>
      <c r="AR348" s="49"/>
      <c r="AS348" s="49"/>
      <c r="AT348" s="49"/>
      <c r="AU348" s="49"/>
      <c r="AV348" s="49"/>
      <c r="AW348" s="49"/>
      <c r="AX348" s="49"/>
      <c r="AY348" s="49"/>
      <c r="AZ348" s="49"/>
      <c r="BA348" s="49"/>
      <c r="BB348" s="49"/>
      <c r="BC348" s="49"/>
      <c r="BD348" s="49"/>
      <c r="BE348" s="49"/>
      <c r="BF348" s="49"/>
      <c r="BG348" s="49"/>
      <c r="BH348" s="49"/>
      <c r="BI348" s="49"/>
    </row>
    <row r="349" spans="1:61" s="105" customFormat="1" ht="12.75">
      <c r="A349" s="120" t="s">
        <v>21</v>
      </c>
      <c r="B349" s="120">
        <v>1</v>
      </c>
      <c r="C349" s="121" t="s">
        <v>271</v>
      </c>
      <c r="D349" s="64" t="s">
        <v>272</v>
      </c>
      <c r="E349" s="121" t="s">
        <v>266</v>
      </c>
      <c r="F349" s="121" t="s">
        <v>259</v>
      </c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  <c r="AR349" s="49"/>
      <c r="AS349" s="49"/>
      <c r="AT349" s="49"/>
      <c r="AU349" s="49"/>
      <c r="AV349" s="49"/>
      <c r="AW349" s="49"/>
      <c r="AX349" s="49"/>
      <c r="AY349" s="49"/>
      <c r="AZ349" s="49"/>
      <c r="BA349" s="49"/>
      <c r="BB349" s="49"/>
      <c r="BC349" s="49"/>
      <c r="BD349" s="49"/>
      <c r="BE349" s="49"/>
      <c r="BF349" s="49"/>
      <c r="BG349" s="49"/>
      <c r="BH349" s="49"/>
      <c r="BI349" s="49"/>
    </row>
    <row r="350" spans="1:61" s="105" customFormat="1" ht="12.75">
      <c r="A350" s="115" t="s">
        <v>21</v>
      </c>
      <c r="B350" s="115">
        <v>1</v>
      </c>
      <c r="C350" s="116" t="s">
        <v>271</v>
      </c>
      <c r="D350" s="64" t="s">
        <v>272</v>
      </c>
      <c r="E350" s="116" t="s">
        <v>265</v>
      </c>
      <c r="F350" s="116" t="s">
        <v>259</v>
      </c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K350" s="49"/>
      <c r="AL350" s="49"/>
      <c r="AM350" s="49"/>
      <c r="AN350" s="49"/>
      <c r="AO350" s="49"/>
      <c r="AP350" s="49"/>
      <c r="AQ350" s="49"/>
      <c r="AR350" s="49"/>
      <c r="AS350" s="49"/>
      <c r="AT350" s="49"/>
      <c r="AU350" s="49"/>
      <c r="AV350" s="49"/>
      <c r="AW350" s="49"/>
      <c r="AX350" s="49"/>
      <c r="AY350" s="49"/>
      <c r="AZ350" s="49"/>
      <c r="BA350" s="49"/>
      <c r="BB350" s="49"/>
      <c r="BC350" s="49"/>
      <c r="BD350" s="49"/>
      <c r="BE350" s="49"/>
      <c r="BF350" s="49"/>
      <c r="BG350" s="49"/>
      <c r="BH350" s="49"/>
      <c r="BI350" s="49"/>
    </row>
    <row r="351" spans="1:61" s="105" customFormat="1" ht="12.75">
      <c r="A351" s="115" t="s">
        <v>21</v>
      </c>
      <c r="B351" s="115">
        <v>1</v>
      </c>
      <c r="C351" s="116" t="s">
        <v>271</v>
      </c>
      <c r="D351" s="64" t="s">
        <v>272</v>
      </c>
      <c r="E351" s="116" t="s">
        <v>265</v>
      </c>
      <c r="F351" s="116" t="s">
        <v>444</v>
      </c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  <c r="AP351" s="49"/>
      <c r="AQ351" s="49"/>
      <c r="AR351" s="49"/>
      <c r="AS351" s="49"/>
      <c r="AT351" s="49"/>
      <c r="AU351" s="49"/>
      <c r="AV351" s="49"/>
      <c r="AW351" s="49"/>
      <c r="AX351" s="49"/>
      <c r="AY351" s="49"/>
      <c r="AZ351" s="49"/>
      <c r="BA351" s="49"/>
      <c r="BB351" s="49"/>
      <c r="BC351" s="49"/>
      <c r="BD351" s="49"/>
      <c r="BE351" s="49"/>
      <c r="BF351" s="49"/>
      <c r="BG351" s="49"/>
      <c r="BH351" s="49"/>
      <c r="BI351" s="49"/>
    </row>
    <row r="352" spans="1:61" s="105" customFormat="1" ht="12.75">
      <c r="A352" s="120" t="s">
        <v>21</v>
      </c>
      <c r="B352" s="120">
        <v>1</v>
      </c>
      <c r="C352" s="121" t="s">
        <v>271</v>
      </c>
      <c r="D352" s="64" t="s">
        <v>272</v>
      </c>
      <c r="E352" s="121" t="s">
        <v>266</v>
      </c>
      <c r="F352" s="121" t="s">
        <v>468</v>
      </c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/>
      <c r="AM352" s="49"/>
      <c r="AN352" s="49"/>
      <c r="AO352" s="49"/>
      <c r="AP352" s="49"/>
      <c r="AQ352" s="49"/>
      <c r="AR352" s="49"/>
      <c r="AS352" s="49"/>
      <c r="AT352" s="49"/>
      <c r="AU352" s="49"/>
      <c r="AV352" s="49"/>
      <c r="AW352" s="49"/>
      <c r="AX352" s="49"/>
      <c r="AY352" s="49"/>
      <c r="AZ352" s="49"/>
      <c r="BA352" s="49"/>
      <c r="BB352" s="49"/>
      <c r="BC352" s="49"/>
      <c r="BD352" s="49"/>
      <c r="BE352" s="49"/>
      <c r="BF352" s="49"/>
      <c r="BG352" s="49"/>
      <c r="BH352" s="49"/>
      <c r="BI352" s="49"/>
    </row>
    <row r="353" spans="1:61" s="105" customFormat="1" ht="12.75">
      <c r="A353" s="120" t="s">
        <v>21</v>
      </c>
      <c r="B353" s="120">
        <v>1</v>
      </c>
      <c r="C353" s="121" t="s">
        <v>271</v>
      </c>
      <c r="D353" s="64" t="s">
        <v>272</v>
      </c>
      <c r="E353" s="121" t="s">
        <v>266</v>
      </c>
      <c r="F353" s="121" t="s">
        <v>444</v>
      </c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49"/>
      <c r="AK353" s="49"/>
      <c r="AL353" s="49"/>
      <c r="AM353" s="49"/>
      <c r="AN353" s="49"/>
      <c r="AO353" s="49"/>
      <c r="AP353" s="49"/>
      <c r="AQ353" s="49"/>
      <c r="AR353" s="49"/>
      <c r="AS353" s="49"/>
      <c r="AT353" s="49"/>
      <c r="AU353" s="49"/>
      <c r="AV353" s="49"/>
      <c r="AW353" s="49"/>
      <c r="AX353" s="49"/>
      <c r="AY353" s="49"/>
      <c r="AZ353" s="49"/>
      <c r="BA353" s="49"/>
      <c r="BB353" s="49"/>
      <c r="BC353" s="49"/>
      <c r="BD353" s="49"/>
      <c r="BE353" s="49"/>
      <c r="BF353" s="49"/>
      <c r="BG353" s="49"/>
      <c r="BH353" s="49"/>
      <c r="BI353" s="49"/>
    </row>
    <row r="354" spans="1:61" s="105" customFormat="1" ht="12.75">
      <c r="A354" s="118" t="s">
        <v>21</v>
      </c>
      <c r="B354" s="118">
        <v>1</v>
      </c>
      <c r="C354" s="119" t="s">
        <v>271</v>
      </c>
      <c r="D354" s="64" t="s">
        <v>272</v>
      </c>
      <c r="E354" s="119" t="s">
        <v>293</v>
      </c>
      <c r="F354" s="119" t="s">
        <v>466</v>
      </c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9"/>
      <c r="AM354" s="49"/>
      <c r="AN354" s="49"/>
      <c r="AO354" s="49"/>
      <c r="AP354" s="49"/>
      <c r="AQ354" s="49"/>
      <c r="AR354" s="49"/>
      <c r="AS354" s="49"/>
      <c r="AT354" s="49"/>
      <c r="AU354" s="49"/>
      <c r="AV354" s="49"/>
      <c r="AW354" s="49"/>
      <c r="AX354" s="49"/>
      <c r="AY354" s="49"/>
      <c r="AZ354" s="49"/>
      <c r="BA354" s="49"/>
      <c r="BB354" s="49"/>
      <c r="BC354" s="49"/>
      <c r="BD354" s="49"/>
      <c r="BE354" s="49"/>
      <c r="BF354" s="49"/>
      <c r="BG354" s="49"/>
      <c r="BH354" s="49"/>
      <c r="BI354" s="49"/>
    </row>
    <row r="355" spans="1:61" s="105" customFormat="1" ht="12.75">
      <c r="A355" s="120" t="s">
        <v>21</v>
      </c>
      <c r="B355" s="120">
        <v>1</v>
      </c>
      <c r="C355" s="121" t="s">
        <v>271</v>
      </c>
      <c r="D355" s="64" t="s">
        <v>272</v>
      </c>
      <c r="E355" s="121" t="s">
        <v>266</v>
      </c>
      <c r="F355" s="120" t="s">
        <v>1</v>
      </c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K355" s="49"/>
      <c r="AL355" s="49"/>
      <c r="AM355" s="49"/>
      <c r="AN355" s="49"/>
      <c r="AO355" s="49"/>
      <c r="AP355" s="49"/>
      <c r="AQ355" s="49"/>
      <c r="AR355" s="49"/>
      <c r="AS355" s="49"/>
      <c r="AT355" s="49"/>
      <c r="AU355" s="49"/>
      <c r="AV355" s="49"/>
      <c r="AW355" s="49"/>
      <c r="AX355" s="49"/>
      <c r="AY355" s="49"/>
      <c r="AZ355" s="49"/>
      <c r="BA355" s="49"/>
      <c r="BB355" s="49"/>
      <c r="BC355" s="49"/>
      <c r="BD355" s="49"/>
      <c r="BE355" s="49"/>
      <c r="BF355" s="49"/>
      <c r="BG355" s="49"/>
      <c r="BH355" s="49"/>
      <c r="BI355" s="49"/>
    </row>
    <row r="356" spans="1:61" s="105" customFormat="1" ht="12.75">
      <c r="A356" s="120" t="s">
        <v>21</v>
      </c>
      <c r="B356" s="120">
        <v>1</v>
      </c>
      <c r="C356" s="121" t="s">
        <v>271</v>
      </c>
      <c r="D356" s="64" t="s">
        <v>272</v>
      </c>
      <c r="E356" s="121" t="s">
        <v>266</v>
      </c>
      <c r="F356" s="121" t="s">
        <v>411</v>
      </c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  <c r="AL356" s="49"/>
      <c r="AM356" s="49"/>
      <c r="AN356" s="49"/>
      <c r="AO356" s="49"/>
      <c r="AP356" s="49"/>
      <c r="AQ356" s="49"/>
      <c r="AR356" s="49"/>
      <c r="AS356" s="49"/>
      <c r="AT356" s="49"/>
      <c r="AU356" s="49"/>
      <c r="AV356" s="49"/>
      <c r="AW356" s="49"/>
      <c r="AX356" s="49"/>
      <c r="AY356" s="49"/>
      <c r="AZ356" s="49"/>
      <c r="BA356" s="49"/>
      <c r="BB356" s="49"/>
      <c r="BC356" s="49"/>
      <c r="BD356" s="49"/>
      <c r="BE356" s="49"/>
      <c r="BF356" s="49"/>
      <c r="BG356" s="49"/>
      <c r="BH356" s="49"/>
      <c r="BI356" s="49"/>
    </row>
    <row r="357" spans="1:61" s="105" customFormat="1" ht="12.75">
      <c r="A357" s="120" t="s">
        <v>21</v>
      </c>
      <c r="B357" s="120">
        <v>1</v>
      </c>
      <c r="C357" s="121" t="s">
        <v>271</v>
      </c>
      <c r="D357" s="64" t="s">
        <v>272</v>
      </c>
      <c r="E357" s="121" t="s">
        <v>266</v>
      </c>
      <c r="F357" s="121" t="s">
        <v>444</v>
      </c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9"/>
      <c r="AM357" s="49"/>
      <c r="AN357" s="49"/>
      <c r="AO357" s="49"/>
      <c r="AP357" s="49"/>
      <c r="AQ357" s="49"/>
      <c r="AR357" s="49"/>
      <c r="AS357" s="49"/>
      <c r="AT357" s="49"/>
      <c r="AU357" s="49"/>
      <c r="AV357" s="49"/>
      <c r="AW357" s="49"/>
      <c r="AX357" s="49"/>
      <c r="AY357" s="49"/>
      <c r="AZ357" s="49"/>
      <c r="BA357" s="49"/>
      <c r="BB357" s="49"/>
      <c r="BC357" s="49"/>
      <c r="BD357" s="49"/>
      <c r="BE357" s="49"/>
      <c r="BF357" s="49"/>
      <c r="BG357" s="49"/>
      <c r="BH357" s="49"/>
      <c r="BI357" s="49"/>
    </row>
    <row r="358" spans="1:61" s="105" customFormat="1" ht="12.75">
      <c r="A358" s="115" t="s">
        <v>21</v>
      </c>
      <c r="B358" s="115">
        <v>1</v>
      </c>
      <c r="C358" s="116" t="s">
        <v>271</v>
      </c>
      <c r="D358" s="64" t="s">
        <v>272</v>
      </c>
      <c r="E358" s="116" t="s">
        <v>265</v>
      </c>
      <c r="F358" s="116" t="s">
        <v>327</v>
      </c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49"/>
      <c r="AK358" s="49"/>
      <c r="AL358" s="49"/>
      <c r="AM358" s="49"/>
      <c r="AN358" s="49"/>
      <c r="AO358" s="49"/>
      <c r="AP358" s="49"/>
      <c r="AQ358" s="49"/>
      <c r="AR358" s="49"/>
      <c r="AS358" s="49"/>
      <c r="AT358" s="49"/>
      <c r="AU358" s="49"/>
      <c r="AV358" s="49"/>
      <c r="AW358" s="49"/>
      <c r="AX358" s="49"/>
      <c r="AY358" s="49"/>
      <c r="AZ358" s="49"/>
      <c r="BA358" s="49"/>
      <c r="BB358" s="49"/>
      <c r="BC358" s="49"/>
      <c r="BD358" s="49"/>
      <c r="BE358" s="49"/>
      <c r="BF358" s="49"/>
      <c r="BG358" s="49"/>
      <c r="BH358" s="49"/>
      <c r="BI358" s="49"/>
    </row>
    <row r="359" spans="1:61" s="105" customFormat="1" ht="12.75">
      <c r="A359" s="115" t="s">
        <v>21</v>
      </c>
      <c r="B359" s="115">
        <v>1</v>
      </c>
      <c r="C359" s="116" t="s">
        <v>271</v>
      </c>
      <c r="D359" s="64" t="s">
        <v>272</v>
      </c>
      <c r="E359" s="116" t="s">
        <v>265</v>
      </c>
      <c r="F359" s="116" t="s">
        <v>380</v>
      </c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  <c r="AJ359" s="49"/>
      <c r="AK359" s="49"/>
      <c r="AL359" s="49"/>
      <c r="AM359" s="49"/>
      <c r="AN359" s="49"/>
      <c r="AO359" s="49"/>
      <c r="AP359" s="49"/>
      <c r="AQ359" s="49"/>
      <c r="AR359" s="49"/>
      <c r="AS359" s="49"/>
      <c r="AT359" s="49"/>
      <c r="AU359" s="49"/>
      <c r="AV359" s="49"/>
      <c r="AW359" s="49"/>
      <c r="AX359" s="49"/>
      <c r="AY359" s="49"/>
      <c r="AZ359" s="49"/>
      <c r="BA359" s="49"/>
      <c r="BB359" s="49"/>
      <c r="BC359" s="49"/>
      <c r="BD359" s="49"/>
      <c r="BE359" s="49"/>
      <c r="BF359" s="49"/>
      <c r="BG359" s="49"/>
      <c r="BH359" s="49"/>
      <c r="BI359" s="49"/>
    </row>
    <row r="360" spans="1:61" s="105" customFormat="1" ht="12.75">
      <c r="A360" s="120" t="s">
        <v>21</v>
      </c>
      <c r="B360" s="120">
        <v>2</v>
      </c>
      <c r="C360" s="121" t="s">
        <v>271</v>
      </c>
      <c r="D360" s="64" t="s">
        <v>272</v>
      </c>
      <c r="E360" s="121" t="s">
        <v>266</v>
      </c>
      <c r="F360" s="121" t="s">
        <v>444</v>
      </c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  <c r="AJ360" s="49"/>
      <c r="AK360" s="49"/>
      <c r="AL360" s="49"/>
      <c r="AM360" s="49"/>
      <c r="AN360" s="49"/>
      <c r="AO360" s="49"/>
      <c r="AP360" s="49"/>
      <c r="AQ360" s="49"/>
      <c r="AR360" s="49"/>
      <c r="AS360" s="49"/>
      <c r="AT360" s="49"/>
      <c r="AU360" s="49"/>
      <c r="AV360" s="49"/>
      <c r="AW360" s="49"/>
      <c r="AX360" s="49"/>
      <c r="AY360" s="49"/>
      <c r="AZ360" s="49"/>
      <c r="BA360" s="49"/>
      <c r="BB360" s="49"/>
      <c r="BC360" s="49"/>
      <c r="BD360" s="49"/>
      <c r="BE360" s="49"/>
      <c r="BF360" s="49"/>
      <c r="BG360" s="49"/>
      <c r="BH360" s="49"/>
      <c r="BI360" s="49"/>
    </row>
    <row r="361" spans="1:61" s="105" customFormat="1" ht="12.75">
      <c r="A361" s="120" t="s">
        <v>21</v>
      </c>
      <c r="B361" s="120">
        <v>4</v>
      </c>
      <c r="C361" s="121" t="s">
        <v>271</v>
      </c>
      <c r="D361" s="64" t="s">
        <v>272</v>
      </c>
      <c r="E361" s="121" t="s">
        <v>266</v>
      </c>
      <c r="F361" s="121" t="s">
        <v>327</v>
      </c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  <c r="AJ361" s="49"/>
      <c r="AK361" s="49"/>
      <c r="AL361" s="49"/>
      <c r="AM361" s="49"/>
      <c r="AN361" s="49"/>
      <c r="AO361" s="49"/>
      <c r="AP361" s="49"/>
      <c r="AQ361" s="49"/>
      <c r="AR361" s="49"/>
      <c r="AS361" s="49"/>
      <c r="AT361" s="49"/>
      <c r="AU361" s="49"/>
      <c r="AV361" s="49"/>
      <c r="AW361" s="49"/>
      <c r="AX361" s="49"/>
      <c r="AY361" s="49"/>
      <c r="AZ361" s="49"/>
      <c r="BA361" s="49"/>
      <c r="BB361" s="49"/>
      <c r="BC361" s="49"/>
      <c r="BD361" s="49"/>
      <c r="BE361" s="49"/>
      <c r="BF361" s="49"/>
      <c r="BG361" s="49"/>
      <c r="BH361" s="49"/>
      <c r="BI361" s="49"/>
    </row>
    <row r="362" spans="1:61" s="105" customFormat="1" ht="12.75">
      <c r="A362" s="120" t="s">
        <v>21</v>
      </c>
      <c r="B362" s="120">
        <v>4</v>
      </c>
      <c r="C362" s="121" t="s">
        <v>271</v>
      </c>
      <c r="D362" s="64" t="s">
        <v>272</v>
      </c>
      <c r="E362" s="121" t="s">
        <v>266</v>
      </c>
      <c r="F362" s="121" t="s">
        <v>380</v>
      </c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49"/>
      <c r="AK362" s="49"/>
      <c r="AL362" s="49"/>
      <c r="AM362" s="49"/>
      <c r="AN362" s="49"/>
      <c r="AO362" s="49"/>
      <c r="AP362" s="49"/>
      <c r="AQ362" s="49"/>
      <c r="AR362" s="49"/>
      <c r="AS362" s="49"/>
      <c r="AT362" s="49"/>
      <c r="AU362" s="49"/>
      <c r="AV362" s="49"/>
      <c r="AW362" s="49"/>
      <c r="AX362" s="49"/>
      <c r="AY362" s="49"/>
      <c r="AZ362" s="49"/>
      <c r="BA362" s="49"/>
      <c r="BB362" s="49"/>
      <c r="BC362" s="49"/>
      <c r="BD362" s="49"/>
      <c r="BE362" s="49"/>
      <c r="BF362" s="49"/>
      <c r="BG362" s="49"/>
      <c r="BH362" s="49"/>
      <c r="BI362" s="49"/>
    </row>
    <row r="363" spans="1:61" s="105" customFormat="1" ht="12.75">
      <c r="A363" s="118" t="s">
        <v>21</v>
      </c>
      <c r="B363" s="118">
        <v>1</v>
      </c>
      <c r="C363" s="119" t="s">
        <v>271</v>
      </c>
      <c r="D363" s="64" t="s">
        <v>272</v>
      </c>
      <c r="E363" s="119" t="s">
        <v>293</v>
      </c>
      <c r="F363" s="119" t="s">
        <v>380</v>
      </c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K363" s="49"/>
      <c r="AL363" s="49"/>
      <c r="AM363" s="49"/>
      <c r="AN363" s="49"/>
      <c r="AO363" s="49"/>
      <c r="AP363" s="49"/>
      <c r="AQ363" s="49"/>
      <c r="AR363" s="49"/>
      <c r="AS363" s="49"/>
      <c r="AT363" s="49"/>
      <c r="AU363" s="49"/>
      <c r="AV363" s="49"/>
      <c r="AW363" s="49"/>
      <c r="AX363" s="49"/>
      <c r="AY363" s="49"/>
      <c r="AZ363" s="49"/>
      <c r="BA363" s="49"/>
      <c r="BB363" s="49"/>
      <c r="BC363" s="49"/>
      <c r="BD363" s="49"/>
      <c r="BE363" s="49"/>
      <c r="BF363" s="49"/>
      <c r="BG363" s="49"/>
      <c r="BH363" s="49"/>
      <c r="BI363" s="49"/>
    </row>
    <row r="364" spans="1:61" s="105" customFormat="1" ht="12.75">
      <c r="A364" s="113" t="s">
        <v>21</v>
      </c>
      <c r="B364" s="113">
        <v>1</v>
      </c>
      <c r="C364" s="114" t="s">
        <v>271</v>
      </c>
      <c r="D364" s="64" t="s">
        <v>272</v>
      </c>
      <c r="E364" s="114"/>
      <c r="F364" s="113" t="s">
        <v>1</v>
      </c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  <c r="AI364" s="49"/>
      <c r="AJ364" s="49"/>
      <c r="AK364" s="49"/>
      <c r="AL364" s="49"/>
      <c r="AM364" s="49"/>
      <c r="AN364" s="49"/>
      <c r="AO364" s="49"/>
      <c r="AP364" s="49"/>
      <c r="AQ364" s="49"/>
      <c r="AR364" s="49"/>
      <c r="AS364" s="49"/>
      <c r="AT364" s="49"/>
      <c r="AU364" s="49"/>
      <c r="AV364" s="49"/>
      <c r="AW364" s="49"/>
      <c r="AX364" s="49"/>
      <c r="AY364" s="49"/>
      <c r="AZ364" s="49"/>
      <c r="BA364" s="49"/>
      <c r="BB364" s="49"/>
      <c r="BC364" s="49"/>
      <c r="BD364" s="49"/>
      <c r="BE364" s="49"/>
      <c r="BF364" s="49"/>
      <c r="BG364" s="49"/>
      <c r="BH364" s="49"/>
      <c r="BI364" s="49"/>
    </row>
    <row r="365" spans="1:61" s="105" customFormat="1" ht="12.75">
      <c r="A365" s="113" t="s">
        <v>21</v>
      </c>
      <c r="B365" s="113">
        <v>5</v>
      </c>
      <c r="C365" s="114" t="s">
        <v>271</v>
      </c>
      <c r="D365" s="64" t="s">
        <v>272</v>
      </c>
      <c r="E365" s="114"/>
      <c r="F365" s="114" t="s">
        <v>507</v>
      </c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  <c r="AM365" s="49"/>
      <c r="AN365" s="49"/>
      <c r="AO365" s="49"/>
      <c r="AP365" s="49"/>
      <c r="AQ365" s="49"/>
      <c r="AR365" s="49"/>
      <c r="AS365" s="49"/>
      <c r="AT365" s="49"/>
      <c r="AU365" s="49"/>
      <c r="AV365" s="49"/>
      <c r="AW365" s="49"/>
      <c r="AX365" s="49"/>
      <c r="AY365" s="49"/>
      <c r="AZ365" s="49"/>
      <c r="BA365" s="49"/>
      <c r="BB365" s="49"/>
      <c r="BC365" s="49"/>
      <c r="BD365" s="49"/>
      <c r="BE365" s="49"/>
      <c r="BF365" s="49"/>
      <c r="BG365" s="49"/>
      <c r="BH365" s="49"/>
      <c r="BI365" s="49"/>
    </row>
    <row r="366" spans="1:61" s="105" customFormat="1" ht="12.75">
      <c r="A366" s="113" t="s">
        <v>21</v>
      </c>
      <c r="B366" s="113">
        <v>1</v>
      </c>
      <c r="C366" s="114" t="s">
        <v>271</v>
      </c>
      <c r="D366" s="64" t="s">
        <v>272</v>
      </c>
      <c r="E366" s="114"/>
      <c r="F366" s="114" t="s">
        <v>411</v>
      </c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  <c r="AI366" s="49"/>
      <c r="AJ366" s="49"/>
      <c r="AK366" s="49"/>
      <c r="AL366" s="49"/>
      <c r="AM366" s="49"/>
      <c r="AN366" s="49"/>
      <c r="AO366" s="49"/>
      <c r="AP366" s="49"/>
      <c r="AQ366" s="49"/>
      <c r="AR366" s="49"/>
      <c r="AS366" s="49"/>
      <c r="AT366" s="49"/>
      <c r="AU366" s="49"/>
      <c r="AV366" s="49"/>
      <c r="AW366" s="49"/>
      <c r="AX366" s="49"/>
      <c r="AY366" s="49"/>
      <c r="AZ366" s="49"/>
      <c r="BA366" s="49"/>
      <c r="BB366" s="49"/>
      <c r="BC366" s="49"/>
      <c r="BD366" s="49"/>
      <c r="BE366" s="49"/>
      <c r="BF366" s="49"/>
      <c r="BG366" s="49"/>
      <c r="BH366" s="49"/>
      <c r="BI366" s="49"/>
    </row>
    <row r="367" spans="1:61" s="105" customFormat="1" ht="12.75">
      <c r="A367" s="113" t="s">
        <v>21</v>
      </c>
      <c r="B367" s="113">
        <v>4</v>
      </c>
      <c r="C367" s="114" t="s">
        <v>271</v>
      </c>
      <c r="D367" s="64" t="s">
        <v>272</v>
      </c>
      <c r="E367" s="114"/>
      <c r="F367" s="114" t="s">
        <v>466</v>
      </c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  <c r="AL367" s="49"/>
      <c r="AM367" s="49"/>
      <c r="AN367" s="49"/>
      <c r="AO367" s="49"/>
      <c r="AP367" s="49"/>
      <c r="AQ367" s="49"/>
      <c r="AR367" s="49"/>
      <c r="AS367" s="49"/>
      <c r="AT367" s="49"/>
      <c r="AU367" s="49"/>
      <c r="AV367" s="49"/>
      <c r="AW367" s="49"/>
      <c r="AX367" s="49"/>
      <c r="AY367" s="49"/>
      <c r="AZ367" s="49"/>
      <c r="BA367" s="49"/>
      <c r="BB367" s="49"/>
      <c r="BC367" s="49"/>
      <c r="BD367" s="49"/>
      <c r="BE367" s="49"/>
      <c r="BF367" s="49"/>
      <c r="BG367" s="49"/>
      <c r="BH367" s="49"/>
      <c r="BI367" s="49"/>
    </row>
    <row r="368" spans="1:61" s="105" customFormat="1" ht="12.75">
      <c r="A368" s="113" t="s">
        <v>21</v>
      </c>
      <c r="B368" s="113">
        <v>2</v>
      </c>
      <c r="C368" s="114" t="s">
        <v>271</v>
      </c>
      <c r="D368" s="64" t="s">
        <v>272</v>
      </c>
      <c r="E368" s="114"/>
      <c r="F368" s="114" t="s">
        <v>410</v>
      </c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49"/>
      <c r="AN368" s="49"/>
      <c r="AO368" s="49"/>
      <c r="AP368" s="49"/>
      <c r="AQ368" s="49"/>
      <c r="AR368" s="49"/>
      <c r="AS368" s="49"/>
      <c r="AT368" s="49"/>
      <c r="AU368" s="49"/>
      <c r="AV368" s="49"/>
      <c r="AW368" s="49"/>
      <c r="AX368" s="49"/>
      <c r="AY368" s="49"/>
      <c r="AZ368" s="49"/>
      <c r="BA368" s="49"/>
      <c r="BB368" s="49"/>
      <c r="BC368" s="49"/>
      <c r="BD368" s="49"/>
      <c r="BE368" s="49"/>
      <c r="BF368" s="49"/>
      <c r="BG368" s="49"/>
      <c r="BH368" s="49"/>
      <c r="BI368" s="49"/>
    </row>
    <row r="369" spans="1:61" s="105" customFormat="1" ht="12.75">
      <c r="A369" s="113" t="s">
        <v>21</v>
      </c>
      <c r="B369" s="113">
        <v>3</v>
      </c>
      <c r="C369" s="114" t="s">
        <v>271</v>
      </c>
      <c r="D369" s="64" t="s">
        <v>272</v>
      </c>
      <c r="E369" s="114"/>
      <c r="F369" s="114" t="s">
        <v>326</v>
      </c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  <c r="AL369" s="49"/>
      <c r="AM369" s="49"/>
      <c r="AN369" s="49"/>
      <c r="AO369" s="49"/>
      <c r="AP369" s="49"/>
      <c r="AQ369" s="49"/>
      <c r="AR369" s="49"/>
      <c r="AS369" s="49"/>
      <c r="AT369" s="49"/>
      <c r="AU369" s="49"/>
      <c r="AV369" s="49"/>
      <c r="AW369" s="49"/>
      <c r="AX369" s="49"/>
      <c r="AY369" s="49"/>
      <c r="AZ369" s="49"/>
      <c r="BA369" s="49"/>
      <c r="BB369" s="49"/>
      <c r="BC369" s="49"/>
      <c r="BD369" s="49"/>
      <c r="BE369" s="49"/>
      <c r="BF369" s="49"/>
      <c r="BG369" s="49"/>
      <c r="BH369" s="49"/>
      <c r="BI369" s="49"/>
    </row>
    <row r="370" spans="1:61" s="105" customFormat="1" ht="12.75">
      <c r="A370" s="120" t="s">
        <v>21</v>
      </c>
      <c r="B370" s="120">
        <v>1</v>
      </c>
      <c r="C370" s="121" t="s">
        <v>270</v>
      </c>
      <c r="D370" s="64" t="s">
        <v>272</v>
      </c>
      <c r="E370" s="121" t="s">
        <v>266</v>
      </c>
      <c r="F370" s="120" t="s">
        <v>1</v>
      </c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  <c r="BE370" s="49"/>
      <c r="BF370" s="49"/>
      <c r="BG370" s="49"/>
      <c r="BH370" s="49"/>
      <c r="BI370" s="49"/>
    </row>
    <row r="371" spans="1:61" s="105" customFormat="1" ht="12.75">
      <c r="A371" s="120" t="s">
        <v>21</v>
      </c>
      <c r="B371" s="120">
        <v>1</v>
      </c>
      <c r="C371" s="121" t="s">
        <v>270</v>
      </c>
      <c r="D371" s="64" t="s">
        <v>272</v>
      </c>
      <c r="E371" s="121" t="s">
        <v>266</v>
      </c>
      <c r="F371" s="120" t="s">
        <v>1</v>
      </c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  <c r="BE371" s="49"/>
      <c r="BF371" s="49"/>
      <c r="BG371" s="49"/>
      <c r="BH371" s="49"/>
      <c r="BI371" s="49"/>
    </row>
    <row r="372" spans="1:61" s="105" customFormat="1" ht="12.75">
      <c r="A372" s="120" t="s">
        <v>21</v>
      </c>
      <c r="B372" s="120">
        <v>1</v>
      </c>
      <c r="C372" s="121" t="s">
        <v>270</v>
      </c>
      <c r="D372" s="64" t="s">
        <v>272</v>
      </c>
      <c r="E372" s="121" t="s">
        <v>266</v>
      </c>
      <c r="F372" s="120" t="s">
        <v>1</v>
      </c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  <c r="AJ372" s="49"/>
      <c r="AK372" s="49"/>
      <c r="AL372" s="49"/>
      <c r="AM372" s="49"/>
      <c r="AN372" s="49"/>
      <c r="AO372" s="49"/>
      <c r="AP372" s="49"/>
      <c r="AQ372" s="49"/>
      <c r="AR372" s="49"/>
      <c r="AS372" s="49"/>
      <c r="AT372" s="49"/>
      <c r="AU372" s="49"/>
      <c r="AV372" s="49"/>
      <c r="AW372" s="49"/>
      <c r="AX372" s="49"/>
      <c r="AY372" s="49"/>
      <c r="AZ372" s="49"/>
      <c r="BA372" s="49"/>
      <c r="BB372" s="49"/>
      <c r="BC372" s="49"/>
      <c r="BD372" s="49"/>
      <c r="BE372" s="49"/>
      <c r="BF372" s="49"/>
      <c r="BG372" s="49"/>
      <c r="BH372" s="49"/>
      <c r="BI372" s="49"/>
    </row>
    <row r="373" spans="1:61" s="105" customFormat="1" ht="12.75">
      <c r="A373" s="120" t="s">
        <v>21</v>
      </c>
      <c r="B373" s="120">
        <v>1</v>
      </c>
      <c r="C373" s="121" t="s">
        <v>270</v>
      </c>
      <c r="D373" s="64" t="s">
        <v>272</v>
      </c>
      <c r="E373" s="121" t="s">
        <v>266</v>
      </c>
      <c r="F373" s="121" t="s">
        <v>259</v>
      </c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  <c r="AJ373" s="49"/>
      <c r="AK373" s="49"/>
      <c r="AL373" s="49"/>
      <c r="AM373" s="49"/>
      <c r="AN373" s="49"/>
      <c r="AO373" s="49"/>
      <c r="AP373" s="49"/>
      <c r="AQ373" s="49"/>
      <c r="AR373" s="49"/>
      <c r="AS373" s="49"/>
      <c r="AT373" s="49"/>
      <c r="AU373" s="49"/>
      <c r="AV373" s="49"/>
      <c r="AW373" s="49"/>
      <c r="AX373" s="49"/>
      <c r="AY373" s="49"/>
      <c r="AZ373" s="49"/>
      <c r="BA373" s="49"/>
      <c r="BB373" s="49"/>
      <c r="BC373" s="49"/>
      <c r="BD373" s="49"/>
      <c r="BE373" s="49"/>
      <c r="BF373" s="49"/>
      <c r="BG373" s="49"/>
      <c r="BH373" s="49"/>
      <c r="BI373" s="49"/>
    </row>
    <row r="374" spans="1:61" s="105" customFormat="1" ht="12.75">
      <c r="A374" s="120" t="s">
        <v>21</v>
      </c>
      <c r="B374" s="120">
        <v>2</v>
      </c>
      <c r="C374" s="121" t="s">
        <v>270</v>
      </c>
      <c r="D374" s="64" t="s">
        <v>272</v>
      </c>
      <c r="E374" s="121" t="s">
        <v>266</v>
      </c>
      <c r="F374" s="120" t="s">
        <v>1</v>
      </c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49"/>
      <c r="AK374" s="49"/>
      <c r="AL374" s="49"/>
      <c r="AM374" s="49"/>
      <c r="AN374" s="49"/>
      <c r="AO374" s="49"/>
      <c r="AP374" s="49"/>
      <c r="AQ374" s="49"/>
      <c r="AR374" s="49"/>
      <c r="AS374" s="49"/>
      <c r="AT374" s="49"/>
      <c r="AU374" s="49"/>
      <c r="AV374" s="49"/>
      <c r="AW374" s="49"/>
      <c r="AX374" s="49"/>
      <c r="AY374" s="49"/>
      <c r="AZ374" s="49"/>
      <c r="BA374" s="49"/>
      <c r="BB374" s="49"/>
      <c r="BC374" s="49"/>
      <c r="BD374" s="49"/>
      <c r="BE374" s="49"/>
      <c r="BF374" s="49"/>
      <c r="BG374" s="49"/>
      <c r="BH374" s="49"/>
      <c r="BI374" s="49"/>
    </row>
    <row r="375" spans="1:61" s="105" customFormat="1" ht="12.75">
      <c r="A375" s="120" t="s">
        <v>21</v>
      </c>
      <c r="B375" s="120">
        <v>1</v>
      </c>
      <c r="C375" s="121" t="s">
        <v>270</v>
      </c>
      <c r="D375" s="64" t="s">
        <v>272</v>
      </c>
      <c r="E375" s="121" t="s">
        <v>266</v>
      </c>
      <c r="F375" s="120" t="s">
        <v>1</v>
      </c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  <c r="AJ375" s="49"/>
      <c r="AK375" s="49"/>
      <c r="AL375" s="49"/>
      <c r="AM375" s="49"/>
      <c r="AN375" s="49"/>
      <c r="AO375" s="49"/>
      <c r="AP375" s="49"/>
      <c r="AQ375" s="49"/>
      <c r="AR375" s="49"/>
      <c r="AS375" s="49"/>
      <c r="AT375" s="49"/>
      <c r="AU375" s="49"/>
      <c r="AV375" s="49"/>
      <c r="AW375" s="49"/>
      <c r="AX375" s="49"/>
      <c r="AY375" s="49"/>
      <c r="AZ375" s="49"/>
      <c r="BA375" s="49"/>
      <c r="BB375" s="49"/>
      <c r="BC375" s="49"/>
      <c r="BD375" s="49"/>
      <c r="BE375" s="49"/>
      <c r="BF375" s="49"/>
      <c r="BG375" s="49"/>
      <c r="BH375" s="49"/>
      <c r="BI375" s="49"/>
    </row>
    <row r="376" spans="1:61" s="105" customFormat="1" ht="12.75">
      <c r="A376" s="120" t="s">
        <v>21</v>
      </c>
      <c r="B376" s="120">
        <v>2</v>
      </c>
      <c r="C376" s="121" t="s">
        <v>270</v>
      </c>
      <c r="D376" s="64" t="s">
        <v>272</v>
      </c>
      <c r="E376" s="121" t="s">
        <v>266</v>
      </c>
      <c r="F376" s="120" t="s">
        <v>1</v>
      </c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  <c r="AI376" s="49"/>
      <c r="AJ376" s="49"/>
      <c r="AK376" s="49"/>
      <c r="AL376" s="49"/>
      <c r="AM376" s="49"/>
      <c r="AN376" s="49"/>
      <c r="AO376" s="49"/>
      <c r="AP376" s="49"/>
      <c r="AQ376" s="49"/>
      <c r="AR376" s="49"/>
      <c r="AS376" s="49"/>
      <c r="AT376" s="49"/>
      <c r="AU376" s="49"/>
      <c r="AV376" s="49"/>
      <c r="AW376" s="49"/>
      <c r="AX376" s="49"/>
      <c r="AY376" s="49"/>
      <c r="AZ376" s="49"/>
      <c r="BA376" s="49"/>
      <c r="BB376" s="49"/>
      <c r="BC376" s="49"/>
      <c r="BD376" s="49"/>
      <c r="BE376" s="49"/>
      <c r="BF376" s="49"/>
      <c r="BG376" s="49"/>
      <c r="BH376" s="49"/>
      <c r="BI376" s="49"/>
    </row>
    <row r="377" spans="1:61" s="105" customFormat="1" ht="12.75">
      <c r="A377" s="120" t="s">
        <v>21</v>
      </c>
      <c r="B377" s="120">
        <v>1</v>
      </c>
      <c r="C377" s="121" t="s">
        <v>270</v>
      </c>
      <c r="D377" s="64" t="s">
        <v>272</v>
      </c>
      <c r="E377" s="121" t="s">
        <v>266</v>
      </c>
      <c r="F377" s="120" t="s">
        <v>1</v>
      </c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  <c r="AI377" s="49"/>
      <c r="AJ377" s="49"/>
      <c r="AK377" s="49"/>
      <c r="AL377" s="49"/>
      <c r="AM377" s="49"/>
      <c r="AN377" s="49"/>
      <c r="AO377" s="49"/>
      <c r="AP377" s="49"/>
      <c r="AQ377" s="49"/>
      <c r="AR377" s="49"/>
      <c r="AS377" s="49"/>
      <c r="AT377" s="49"/>
      <c r="AU377" s="49"/>
      <c r="AV377" s="49"/>
      <c r="AW377" s="49"/>
      <c r="AX377" s="49"/>
      <c r="AY377" s="49"/>
      <c r="AZ377" s="49"/>
      <c r="BA377" s="49"/>
      <c r="BB377" s="49"/>
      <c r="BC377" s="49"/>
      <c r="BD377" s="49"/>
      <c r="BE377" s="49"/>
      <c r="BF377" s="49"/>
      <c r="BG377" s="49"/>
      <c r="BH377" s="49"/>
      <c r="BI377" s="49"/>
    </row>
    <row r="378" spans="1:61" s="105" customFormat="1" ht="12.75">
      <c r="A378" s="120" t="s">
        <v>21</v>
      </c>
      <c r="B378" s="120">
        <v>1</v>
      </c>
      <c r="C378" s="121" t="s">
        <v>270</v>
      </c>
      <c r="D378" s="64" t="s">
        <v>272</v>
      </c>
      <c r="E378" s="121" t="s">
        <v>266</v>
      </c>
      <c r="F378" s="120" t="s">
        <v>1</v>
      </c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  <c r="AI378" s="49"/>
      <c r="AJ378" s="49"/>
      <c r="AK378" s="49"/>
      <c r="AL378" s="49"/>
      <c r="AM378" s="49"/>
      <c r="AN378" s="49"/>
      <c r="AO378" s="49"/>
      <c r="AP378" s="49"/>
      <c r="AQ378" s="49"/>
      <c r="AR378" s="49"/>
      <c r="AS378" s="49"/>
      <c r="AT378" s="49"/>
      <c r="AU378" s="49"/>
      <c r="AV378" s="49"/>
      <c r="AW378" s="49"/>
      <c r="AX378" s="49"/>
      <c r="AY378" s="49"/>
      <c r="AZ378" s="49"/>
      <c r="BA378" s="49"/>
      <c r="BB378" s="49"/>
      <c r="BC378" s="49"/>
      <c r="BD378" s="49"/>
      <c r="BE378" s="49"/>
      <c r="BF378" s="49"/>
      <c r="BG378" s="49"/>
      <c r="BH378" s="49"/>
      <c r="BI378" s="49"/>
    </row>
    <row r="379" spans="1:61" s="105" customFormat="1" ht="12.75">
      <c r="A379" s="120" t="s">
        <v>21</v>
      </c>
      <c r="B379" s="120">
        <v>2</v>
      </c>
      <c r="C379" s="121" t="s">
        <v>270</v>
      </c>
      <c r="D379" s="64" t="s">
        <v>272</v>
      </c>
      <c r="E379" s="121" t="s">
        <v>266</v>
      </c>
      <c r="F379" s="120" t="s">
        <v>1</v>
      </c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/>
      <c r="AM379" s="49"/>
      <c r="AN379" s="49"/>
      <c r="AO379" s="49"/>
      <c r="AP379" s="49"/>
      <c r="AQ379" s="49"/>
      <c r="AR379" s="49"/>
      <c r="AS379" s="49"/>
      <c r="AT379" s="49"/>
      <c r="AU379" s="49"/>
      <c r="AV379" s="49"/>
      <c r="AW379" s="49"/>
      <c r="AX379" s="49"/>
      <c r="AY379" s="49"/>
      <c r="AZ379" s="49"/>
      <c r="BA379" s="49"/>
      <c r="BB379" s="49"/>
      <c r="BC379" s="49"/>
      <c r="BD379" s="49"/>
      <c r="BE379" s="49"/>
      <c r="BF379" s="49"/>
      <c r="BG379" s="49"/>
      <c r="BH379" s="49"/>
      <c r="BI379" s="49"/>
    </row>
    <row r="380" spans="1:61" s="105" customFormat="1" ht="12.75">
      <c r="A380" s="120" t="s">
        <v>21</v>
      </c>
      <c r="B380" s="120">
        <v>2</v>
      </c>
      <c r="C380" s="121" t="s">
        <v>270</v>
      </c>
      <c r="D380" s="64" t="s">
        <v>272</v>
      </c>
      <c r="E380" s="121" t="s">
        <v>266</v>
      </c>
      <c r="F380" s="120" t="s">
        <v>1</v>
      </c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49"/>
      <c r="AK380" s="49"/>
      <c r="AL380" s="49"/>
      <c r="AM380" s="49"/>
      <c r="AN380" s="49"/>
      <c r="AO380" s="49"/>
      <c r="AP380" s="49"/>
      <c r="AQ380" s="49"/>
      <c r="AR380" s="49"/>
      <c r="AS380" s="49"/>
      <c r="AT380" s="49"/>
      <c r="AU380" s="49"/>
      <c r="AV380" s="49"/>
      <c r="AW380" s="49"/>
      <c r="AX380" s="49"/>
      <c r="AY380" s="49"/>
      <c r="AZ380" s="49"/>
      <c r="BA380" s="49"/>
      <c r="BB380" s="49"/>
      <c r="BC380" s="49"/>
      <c r="BD380" s="49"/>
      <c r="BE380" s="49"/>
      <c r="BF380" s="49"/>
      <c r="BG380" s="49"/>
      <c r="BH380" s="49"/>
      <c r="BI380" s="49"/>
    </row>
    <row r="381" spans="1:61" s="105" customFormat="1" ht="12.75">
      <c r="A381" s="113" t="s">
        <v>21</v>
      </c>
      <c r="B381" s="113">
        <v>1</v>
      </c>
      <c r="C381" s="114" t="s">
        <v>270</v>
      </c>
      <c r="D381" s="64" t="s">
        <v>272</v>
      </c>
      <c r="E381" s="114"/>
      <c r="F381" s="113" t="s">
        <v>1</v>
      </c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  <c r="AJ381" s="49"/>
      <c r="AK381" s="49"/>
      <c r="AL381" s="49"/>
      <c r="AM381" s="49"/>
      <c r="AN381" s="49"/>
      <c r="AO381" s="49"/>
      <c r="AP381" s="49"/>
      <c r="AQ381" s="49"/>
      <c r="AR381" s="49"/>
      <c r="AS381" s="49"/>
      <c r="AT381" s="49"/>
      <c r="AU381" s="49"/>
      <c r="AV381" s="49"/>
      <c r="AW381" s="49"/>
      <c r="AX381" s="49"/>
      <c r="AY381" s="49"/>
      <c r="AZ381" s="49"/>
      <c r="BA381" s="49"/>
      <c r="BB381" s="49"/>
      <c r="BC381" s="49"/>
      <c r="BD381" s="49"/>
      <c r="BE381" s="49"/>
      <c r="BF381" s="49"/>
      <c r="BG381" s="49"/>
      <c r="BH381" s="49"/>
      <c r="BI381" s="49"/>
    </row>
    <row r="382" spans="1:61" s="105" customFormat="1" ht="12.75">
      <c r="A382" s="120" t="s">
        <v>21</v>
      </c>
      <c r="B382" s="120">
        <v>1</v>
      </c>
      <c r="C382" s="121" t="s">
        <v>270</v>
      </c>
      <c r="D382" s="64" t="s">
        <v>272</v>
      </c>
      <c r="E382" s="121" t="s">
        <v>266</v>
      </c>
      <c r="F382" s="120" t="s">
        <v>1</v>
      </c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  <c r="AJ382" s="49"/>
      <c r="AK382" s="49"/>
      <c r="AL382" s="49"/>
      <c r="AM382" s="49"/>
      <c r="AN382" s="49"/>
      <c r="AO382" s="49"/>
      <c r="AP382" s="49"/>
      <c r="AQ382" s="49"/>
      <c r="AR382" s="49"/>
      <c r="AS382" s="49"/>
      <c r="AT382" s="49"/>
      <c r="AU382" s="49"/>
      <c r="AV382" s="49"/>
      <c r="AW382" s="49"/>
      <c r="AX382" s="49"/>
      <c r="AY382" s="49"/>
      <c r="AZ382" s="49"/>
      <c r="BA382" s="49"/>
      <c r="BB382" s="49"/>
      <c r="BC382" s="49"/>
      <c r="BD382" s="49"/>
      <c r="BE382" s="49"/>
      <c r="BF382" s="49"/>
      <c r="BG382" s="49"/>
      <c r="BH382" s="49"/>
      <c r="BI382" s="49"/>
    </row>
    <row r="383" spans="1:61" s="105" customFormat="1" ht="12.75">
      <c r="A383" s="120" t="s">
        <v>21</v>
      </c>
      <c r="B383" s="120">
        <v>1</v>
      </c>
      <c r="C383" s="121" t="s">
        <v>270</v>
      </c>
      <c r="D383" s="64" t="s">
        <v>272</v>
      </c>
      <c r="E383" s="121" t="s">
        <v>266</v>
      </c>
      <c r="F383" s="120" t="s">
        <v>1</v>
      </c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  <c r="AM383" s="49"/>
      <c r="AN383" s="49"/>
      <c r="AO383" s="49"/>
      <c r="AP383" s="49"/>
      <c r="AQ383" s="49"/>
      <c r="AR383" s="49"/>
      <c r="AS383" s="49"/>
      <c r="AT383" s="49"/>
      <c r="AU383" s="49"/>
      <c r="AV383" s="49"/>
      <c r="AW383" s="49"/>
      <c r="AX383" s="49"/>
      <c r="AY383" s="49"/>
      <c r="AZ383" s="49"/>
      <c r="BA383" s="49"/>
      <c r="BB383" s="49"/>
      <c r="BC383" s="49"/>
      <c r="BD383" s="49"/>
      <c r="BE383" s="49"/>
      <c r="BF383" s="49"/>
      <c r="BG383" s="49"/>
      <c r="BH383" s="49"/>
      <c r="BI383" s="49"/>
    </row>
    <row r="384" spans="1:61" s="105" customFormat="1" ht="12.75">
      <c r="A384" s="120" t="s">
        <v>21</v>
      </c>
      <c r="B384" s="120">
        <v>1</v>
      </c>
      <c r="C384" s="121" t="s">
        <v>270</v>
      </c>
      <c r="D384" s="64" t="s">
        <v>272</v>
      </c>
      <c r="E384" s="121" t="s">
        <v>266</v>
      </c>
      <c r="F384" s="120" t="s">
        <v>1</v>
      </c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49"/>
      <c r="AO384" s="49"/>
      <c r="AP384" s="49"/>
      <c r="AQ384" s="49"/>
      <c r="AR384" s="49"/>
      <c r="AS384" s="49"/>
      <c r="AT384" s="49"/>
      <c r="AU384" s="49"/>
      <c r="AV384" s="49"/>
      <c r="AW384" s="49"/>
      <c r="AX384" s="49"/>
      <c r="AY384" s="49"/>
      <c r="AZ384" s="49"/>
      <c r="BA384" s="49"/>
      <c r="BB384" s="49"/>
      <c r="BC384" s="49"/>
      <c r="BD384" s="49"/>
      <c r="BE384" s="49"/>
      <c r="BF384" s="49"/>
      <c r="BG384" s="49"/>
      <c r="BH384" s="49"/>
      <c r="BI384" s="49"/>
    </row>
    <row r="385" spans="1:61" s="105" customFormat="1" ht="12.75">
      <c r="A385" s="122" t="s">
        <v>21</v>
      </c>
      <c r="B385" s="122">
        <v>1</v>
      </c>
      <c r="C385" s="123" t="s">
        <v>270</v>
      </c>
      <c r="D385" s="64" t="s">
        <v>272</v>
      </c>
      <c r="E385" s="123" t="s">
        <v>281</v>
      </c>
      <c r="F385" s="123" t="s">
        <v>380</v>
      </c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  <c r="AP385" s="49"/>
      <c r="AQ385" s="49"/>
      <c r="AR385" s="49"/>
      <c r="AS385" s="49"/>
      <c r="AT385" s="49"/>
      <c r="AU385" s="49"/>
      <c r="AV385" s="49"/>
      <c r="AW385" s="49"/>
      <c r="AX385" s="49"/>
      <c r="AY385" s="49"/>
      <c r="AZ385" s="49"/>
      <c r="BA385" s="49"/>
      <c r="BB385" s="49"/>
      <c r="BC385" s="49"/>
      <c r="BD385" s="49"/>
      <c r="BE385" s="49"/>
      <c r="BF385" s="49"/>
      <c r="BG385" s="49"/>
      <c r="BH385" s="49"/>
      <c r="BI385" s="49"/>
    </row>
    <row r="386" spans="1:61" s="105" customFormat="1" ht="12.75">
      <c r="A386" s="115" t="s">
        <v>21</v>
      </c>
      <c r="B386" s="115">
        <v>2</v>
      </c>
      <c r="C386" s="116" t="s">
        <v>270</v>
      </c>
      <c r="D386" s="64" t="s">
        <v>272</v>
      </c>
      <c r="E386" s="116" t="s">
        <v>265</v>
      </c>
      <c r="F386" s="116" t="s">
        <v>468</v>
      </c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  <c r="AJ386" s="49"/>
      <c r="AK386" s="49"/>
      <c r="AL386" s="49"/>
      <c r="AM386" s="49"/>
      <c r="AN386" s="49"/>
      <c r="AO386" s="49"/>
      <c r="AP386" s="49"/>
      <c r="AQ386" s="49"/>
      <c r="AR386" s="49"/>
      <c r="AS386" s="49"/>
      <c r="AT386" s="49"/>
      <c r="AU386" s="49"/>
      <c r="AV386" s="49"/>
      <c r="AW386" s="49"/>
      <c r="AX386" s="49"/>
      <c r="AY386" s="49"/>
      <c r="AZ386" s="49"/>
      <c r="BA386" s="49"/>
      <c r="BB386" s="49"/>
      <c r="BC386" s="49"/>
      <c r="BD386" s="49"/>
      <c r="BE386" s="49"/>
      <c r="BF386" s="49"/>
      <c r="BG386" s="49"/>
      <c r="BH386" s="49"/>
      <c r="BI386" s="49"/>
    </row>
    <row r="387" spans="1:61" s="105" customFormat="1" ht="12.75">
      <c r="A387" s="120" t="s">
        <v>21</v>
      </c>
      <c r="B387" s="120">
        <v>4</v>
      </c>
      <c r="C387" s="121" t="s">
        <v>270</v>
      </c>
      <c r="D387" s="64" t="s">
        <v>272</v>
      </c>
      <c r="E387" s="121" t="s">
        <v>266</v>
      </c>
      <c r="F387" s="121" t="s">
        <v>492</v>
      </c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  <c r="AM387" s="49"/>
      <c r="AN387" s="49"/>
      <c r="AO387" s="49"/>
      <c r="AP387" s="49"/>
      <c r="AQ387" s="49"/>
      <c r="AR387" s="49"/>
      <c r="AS387" s="49"/>
      <c r="AT387" s="49"/>
      <c r="AU387" s="49"/>
      <c r="AV387" s="49"/>
      <c r="AW387" s="49"/>
      <c r="AX387" s="49"/>
      <c r="AY387" s="49"/>
      <c r="AZ387" s="49"/>
      <c r="BA387" s="49"/>
      <c r="BB387" s="49"/>
      <c r="BC387" s="49"/>
      <c r="BD387" s="49"/>
      <c r="BE387" s="49"/>
      <c r="BF387" s="49"/>
      <c r="BG387" s="49"/>
      <c r="BH387" s="49"/>
      <c r="BI387" s="49"/>
    </row>
    <row r="388" spans="1:61" s="105" customFormat="1" ht="12.75">
      <c r="A388" s="120" t="s">
        <v>21</v>
      </c>
      <c r="B388" s="120">
        <v>3</v>
      </c>
      <c r="C388" s="121" t="s">
        <v>270</v>
      </c>
      <c r="D388" s="64" t="s">
        <v>272</v>
      </c>
      <c r="E388" s="121" t="s">
        <v>266</v>
      </c>
      <c r="F388" s="121" t="s">
        <v>327</v>
      </c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  <c r="AJ388" s="49"/>
      <c r="AK388" s="49"/>
      <c r="AL388" s="49"/>
      <c r="AM388" s="49"/>
      <c r="AN388" s="49"/>
      <c r="AO388" s="49"/>
      <c r="AP388" s="49"/>
      <c r="AQ388" s="49"/>
      <c r="AR388" s="49"/>
      <c r="AS388" s="49"/>
      <c r="AT388" s="49"/>
      <c r="AU388" s="49"/>
      <c r="AV388" s="49"/>
      <c r="AW388" s="49"/>
      <c r="AX388" s="49"/>
      <c r="AY388" s="49"/>
      <c r="AZ388" s="49"/>
      <c r="BA388" s="49"/>
      <c r="BB388" s="49"/>
      <c r="BC388" s="49"/>
      <c r="BD388" s="49"/>
      <c r="BE388" s="49"/>
      <c r="BF388" s="49"/>
      <c r="BG388" s="49"/>
      <c r="BH388" s="49"/>
      <c r="BI388" s="49"/>
    </row>
    <row r="389" spans="1:61" s="105" customFormat="1" ht="12.75">
      <c r="A389" s="120" t="s">
        <v>21</v>
      </c>
      <c r="B389" s="120">
        <v>4</v>
      </c>
      <c r="C389" s="121" t="s">
        <v>270</v>
      </c>
      <c r="D389" s="64" t="s">
        <v>272</v>
      </c>
      <c r="E389" s="121" t="s">
        <v>266</v>
      </c>
      <c r="F389" s="121" t="s">
        <v>380</v>
      </c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  <c r="AM389" s="49"/>
      <c r="AN389" s="49"/>
      <c r="AO389" s="49"/>
      <c r="AP389" s="49"/>
      <c r="AQ389" s="49"/>
      <c r="AR389" s="49"/>
      <c r="AS389" s="49"/>
      <c r="AT389" s="49"/>
      <c r="AU389" s="49"/>
      <c r="AV389" s="49"/>
      <c r="AW389" s="49"/>
      <c r="AX389" s="49"/>
      <c r="AY389" s="49"/>
      <c r="AZ389" s="49"/>
      <c r="BA389" s="49"/>
      <c r="BB389" s="49"/>
      <c r="BC389" s="49"/>
      <c r="BD389" s="49"/>
      <c r="BE389" s="49"/>
      <c r="BF389" s="49"/>
      <c r="BG389" s="49"/>
      <c r="BH389" s="49"/>
      <c r="BI389" s="49"/>
    </row>
    <row r="390" spans="1:61" s="105" customFormat="1" ht="12.75">
      <c r="A390" s="120" t="s">
        <v>21</v>
      </c>
      <c r="B390" s="120">
        <v>3</v>
      </c>
      <c r="C390" s="121" t="s">
        <v>270</v>
      </c>
      <c r="D390" s="64" t="s">
        <v>272</v>
      </c>
      <c r="E390" s="121" t="s">
        <v>266</v>
      </c>
      <c r="F390" s="121" t="s">
        <v>259</v>
      </c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  <c r="AJ390" s="49"/>
      <c r="AK390" s="49"/>
      <c r="AL390" s="49"/>
      <c r="AM390" s="49"/>
      <c r="AN390" s="49"/>
      <c r="AO390" s="49"/>
      <c r="AP390" s="49"/>
      <c r="AQ390" s="49"/>
      <c r="AR390" s="49"/>
      <c r="AS390" s="49"/>
      <c r="AT390" s="49"/>
      <c r="AU390" s="49"/>
      <c r="AV390" s="49"/>
      <c r="AW390" s="49"/>
      <c r="AX390" s="49"/>
      <c r="AY390" s="49"/>
      <c r="AZ390" s="49"/>
      <c r="BA390" s="49"/>
      <c r="BB390" s="49"/>
      <c r="BC390" s="49"/>
      <c r="BD390" s="49"/>
      <c r="BE390" s="49"/>
      <c r="BF390" s="49"/>
      <c r="BG390" s="49"/>
      <c r="BH390" s="49"/>
      <c r="BI390" s="49"/>
    </row>
    <row r="391" spans="1:61" s="105" customFormat="1" ht="12.75">
      <c r="A391" s="120" t="s">
        <v>21</v>
      </c>
      <c r="B391" s="120">
        <v>6</v>
      </c>
      <c r="C391" s="121" t="s">
        <v>270</v>
      </c>
      <c r="D391" s="64" t="s">
        <v>272</v>
      </c>
      <c r="E391" s="121" t="s">
        <v>266</v>
      </c>
      <c r="F391" s="121" t="s">
        <v>300</v>
      </c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  <c r="AM391" s="49"/>
      <c r="AN391" s="49"/>
      <c r="AO391" s="49"/>
      <c r="AP391" s="49"/>
      <c r="AQ391" s="49"/>
      <c r="AR391" s="49"/>
      <c r="AS391" s="49"/>
      <c r="AT391" s="49"/>
      <c r="AU391" s="49"/>
      <c r="AV391" s="49"/>
      <c r="AW391" s="49"/>
      <c r="AX391" s="49"/>
      <c r="AY391" s="49"/>
      <c r="AZ391" s="49"/>
      <c r="BA391" s="49"/>
      <c r="BB391" s="49"/>
      <c r="BC391" s="49"/>
      <c r="BD391" s="49"/>
      <c r="BE391" s="49"/>
      <c r="BF391" s="49"/>
      <c r="BG391" s="49"/>
      <c r="BH391" s="49"/>
      <c r="BI391" s="49"/>
    </row>
    <row r="392" spans="1:61" s="105" customFormat="1" ht="12.75">
      <c r="A392" s="120" t="s">
        <v>21</v>
      </c>
      <c r="B392" s="120">
        <v>1</v>
      </c>
      <c r="C392" s="121" t="s">
        <v>270</v>
      </c>
      <c r="D392" s="64" t="s">
        <v>272</v>
      </c>
      <c r="E392" s="121" t="s">
        <v>266</v>
      </c>
      <c r="F392" s="121" t="s">
        <v>468</v>
      </c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K392" s="49"/>
      <c r="AL392" s="49"/>
      <c r="AM392" s="49"/>
      <c r="AN392" s="49"/>
      <c r="AO392" s="49"/>
      <c r="AP392" s="49"/>
      <c r="AQ392" s="49"/>
      <c r="AR392" s="49"/>
      <c r="AS392" s="49"/>
      <c r="AT392" s="49"/>
      <c r="AU392" s="49"/>
      <c r="AV392" s="49"/>
      <c r="AW392" s="49"/>
      <c r="AX392" s="49"/>
      <c r="AY392" s="49"/>
      <c r="AZ392" s="49"/>
      <c r="BA392" s="49"/>
      <c r="BB392" s="49"/>
      <c r="BC392" s="49"/>
      <c r="BD392" s="49"/>
      <c r="BE392" s="49"/>
      <c r="BF392" s="49"/>
      <c r="BG392" s="49"/>
      <c r="BH392" s="49"/>
      <c r="BI392" s="49"/>
    </row>
    <row r="393" spans="1:61" s="105" customFormat="1" ht="12.75">
      <c r="A393" s="120" t="s">
        <v>21</v>
      </c>
      <c r="B393" s="120">
        <v>1</v>
      </c>
      <c r="C393" s="121" t="s">
        <v>270</v>
      </c>
      <c r="D393" s="64" t="s">
        <v>272</v>
      </c>
      <c r="E393" s="121" t="s">
        <v>266</v>
      </c>
      <c r="F393" s="121" t="s">
        <v>259</v>
      </c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9"/>
      <c r="AL393" s="49"/>
      <c r="AM393" s="49"/>
      <c r="AN393" s="49"/>
      <c r="AO393" s="49"/>
      <c r="AP393" s="49"/>
      <c r="AQ393" s="49"/>
      <c r="AR393" s="49"/>
      <c r="AS393" s="49"/>
      <c r="AT393" s="49"/>
      <c r="AU393" s="49"/>
      <c r="AV393" s="49"/>
      <c r="AW393" s="49"/>
      <c r="AX393" s="49"/>
      <c r="AY393" s="49"/>
      <c r="AZ393" s="49"/>
      <c r="BA393" s="49"/>
      <c r="BB393" s="49"/>
      <c r="BC393" s="49"/>
      <c r="BD393" s="49"/>
      <c r="BE393" s="49"/>
      <c r="BF393" s="49"/>
      <c r="BG393" s="49"/>
      <c r="BH393" s="49"/>
      <c r="BI393" s="49"/>
    </row>
    <row r="394" spans="1:61" s="105" customFormat="1" ht="12.75">
      <c r="A394" s="120" t="s">
        <v>21</v>
      </c>
      <c r="B394" s="120">
        <v>1</v>
      </c>
      <c r="C394" s="121" t="s">
        <v>270</v>
      </c>
      <c r="D394" s="64" t="s">
        <v>272</v>
      </c>
      <c r="E394" s="121" t="s">
        <v>266</v>
      </c>
      <c r="F394" s="121" t="s">
        <v>259</v>
      </c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  <c r="AM394" s="49"/>
      <c r="AN394" s="49"/>
      <c r="AO394" s="49"/>
      <c r="AP394" s="49"/>
      <c r="AQ394" s="49"/>
      <c r="AR394" s="49"/>
      <c r="AS394" s="49"/>
      <c r="AT394" s="49"/>
      <c r="AU394" s="49"/>
      <c r="AV394" s="49"/>
      <c r="AW394" s="49"/>
      <c r="AX394" s="49"/>
      <c r="AY394" s="49"/>
      <c r="AZ394" s="49"/>
      <c r="BA394" s="49"/>
      <c r="BB394" s="49"/>
      <c r="BC394" s="49"/>
      <c r="BD394" s="49"/>
      <c r="BE394" s="49"/>
      <c r="BF394" s="49"/>
      <c r="BG394" s="49"/>
      <c r="BH394" s="49"/>
      <c r="BI394" s="49"/>
    </row>
    <row r="395" spans="1:61" s="105" customFormat="1" ht="12.75">
      <c r="A395" s="120" t="s">
        <v>21</v>
      </c>
      <c r="B395" s="120">
        <v>1</v>
      </c>
      <c r="C395" s="121" t="s">
        <v>270</v>
      </c>
      <c r="D395" s="64" t="s">
        <v>272</v>
      </c>
      <c r="E395" s="121" t="s">
        <v>266</v>
      </c>
      <c r="F395" s="120" t="s">
        <v>1</v>
      </c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  <c r="AJ395" s="49"/>
      <c r="AK395" s="49"/>
      <c r="AL395" s="49"/>
      <c r="AM395" s="49"/>
      <c r="AN395" s="49"/>
      <c r="AO395" s="49"/>
      <c r="AP395" s="49"/>
      <c r="AQ395" s="49"/>
      <c r="AR395" s="49"/>
      <c r="AS395" s="49"/>
      <c r="AT395" s="49"/>
      <c r="AU395" s="49"/>
      <c r="AV395" s="49"/>
      <c r="AW395" s="49"/>
      <c r="AX395" s="49"/>
      <c r="AY395" s="49"/>
      <c r="AZ395" s="49"/>
      <c r="BA395" s="49"/>
      <c r="BB395" s="49"/>
      <c r="BC395" s="49"/>
      <c r="BD395" s="49"/>
      <c r="BE395" s="49"/>
      <c r="BF395" s="49"/>
      <c r="BG395" s="49"/>
      <c r="BH395" s="49"/>
      <c r="BI395" s="49"/>
    </row>
    <row r="396" spans="1:61" s="105" customFormat="1" ht="12.75">
      <c r="A396" s="120" t="s">
        <v>21</v>
      </c>
      <c r="B396" s="120">
        <v>1</v>
      </c>
      <c r="C396" s="121" t="s">
        <v>270</v>
      </c>
      <c r="D396" s="64" t="s">
        <v>272</v>
      </c>
      <c r="E396" s="121" t="s">
        <v>266</v>
      </c>
      <c r="F396" s="120" t="s">
        <v>1</v>
      </c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  <c r="AJ396" s="49"/>
      <c r="AK396" s="49"/>
      <c r="AL396" s="49"/>
      <c r="AM396" s="49"/>
      <c r="AN396" s="49"/>
      <c r="AO396" s="49"/>
      <c r="AP396" s="49"/>
      <c r="AQ396" s="49"/>
      <c r="AR396" s="49"/>
      <c r="AS396" s="49"/>
      <c r="AT396" s="49"/>
      <c r="AU396" s="49"/>
      <c r="AV396" s="49"/>
      <c r="AW396" s="49"/>
      <c r="AX396" s="49"/>
      <c r="AY396" s="49"/>
      <c r="AZ396" s="49"/>
      <c r="BA396" s="49"/>
      <c r="BB396" s="49"/>
      <c r="BC396" s="49"/>
      <c r="BD396" s="49"/>
      <c r="BE396" s="49"/>
      <c r="BF396" s="49"/>
      <c r="BG396" s="49"/>
      <c r="BH396" s="49"/>
      <c r="BI396" s="49"/>
    </row>
    <row r="397" spans="1:61" s="105" customFormat="1" ht="12.75">
      <c r="A397" s="120" t="s">
        <v>21</v>
      </c>
      <c r="B397" s="120">
        <v>1</v>
      </c>
      <c r="C397" s="121" t="s">
        <v>270</v>
      </c>
      <c r="D397" s="64" t="s">
        <v>272</v>
      </c>
      <c r="E397" s="121" t="s">
        <v>266</v>
      </c>
      <c r="F397" s="121" t="s">
        <v>411</v>
      </c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  <c r="AJ397" s="49"/>
      <c r="AK397" s="49"/>
      <c r="AL397" s="49"/>
      <c r="AM397" s="49"/>
      <c r="AN397" s="49"/>
      <c r="AO397" s="49"/>
      <c r="AP397" s="49"/>
      <c r="AQ397" s="49"/>
      <c r="AR397" s="49"/>
      <c r="AS397" s="49"/>
      <c r="AT397" s="49"/>
      <c r="AU397" s="49"/>
      <c r="AV397" s="49"/>
      <c r="AW397" s="49"/>
      <c r="AX397" s="49"/>
      <c r="AY397" s="49"/>
      <c r="AZ397" s="49"/>
      <c r="BA397" s="49"/>
      <c r="BB397" s="49"/>
      <c r="BC397" s="49"/>
      <c r="BD397" s="49"/>
      <c r="BE397" s="49"/>
      <c r="BF397" s="49"/>
      <c r="BG397" s="49"/>
      <c r="BH397" s="49"/>
      <c r="BI397" s="49"/>
    </row>
    <row r="398" spans="1:61" s="105" customFormat="1" ht="12.75">
      <c r="A398" s="120" t="s">
        <v>21</v>
      </c>
      <c r="B398" s="120">
        <v>1</v>
      </c>
      <c r="C398" s="121" t="s">
        <v>270</v>
      </c>
      <c r="D398" s="64" t="s">
        <v>272</v>
      </c>
      <c r="E398" s="121" t="s">
        <v>266</v>
      </c>
      <c r="F398" s="120" t="s">
        <v>1</v>
      </c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  <c r="AJ398" s="49"/>
      <c r="AK398" s="49"/>
      <c r="AL398" s="49"/>
      <c r="AM398" s="49"/>
      <c r="AN398" s="49"/>
      <c r="AO398" s="49"/>
      <c r="AP398" s="49"/>
      <c r="AQ398" s="49"/>
      <c r="AR398" s="49"/>
      <c r="AS398" s="49"/>
      <c r="AT398" s="49"/>
      <c r="AU398" s="49"/>
      <c r="AV398" s="49"/>
      <c r="AW398" s="49"/>
      <c r="AX398" s="49"/>
      <c r="AY398" s="49"/>
      <c r="AZ398" s="49"/>
      <c r="BA398" s="49"/>
      <c r="BB398" s="49"/>
      <c r="BC398" s="49"/>
      <c r="BD398" s="49"/>
      <c r="BE398" s="49"/>
      <c r="BF398" s="49"/>
      <c r="BG398" s="49"/>
      <c r="BH398" s="49"/>
      <c r="BI398" s="49"/>
    </row>
    <row r="399" spans="1:61" s="105" customFormat="1" ht="12.75">
      <c r="A399" s="120" t="s">
        <v>21</v>
      </c>
      <c r="B399" s="120">
        <v>1</v>
      </c>
      <c r="C399" s="121" t="s">
        <v>270</v>
      </c>
      <c r="D399" s="64" t="s">
        <v>272</v>
      </c>
      <c r="E399" s="121" t="s">
        <v>266</v>
      </c>
      <c r="F399" s="120" t="s">
        <v>1</v>
      </c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K399" s="49"/>
      <c r="AL399" s="49"/>
      <c r="AM399" s="49"/>
      <c r="AN399" s="49"/>
      <c r="AO399" s="49"/>
      <c r="AP399" s="49"/>
      <c r="AQ399" s="49"/>
      <c r="AR399" s="49"/>
      <c r="AS399" s="49"/>
      <c r="AT399" s="49"/>
      <c r="AU399" s="49"/>
      <c r="AV399" s="49"/>
      <c r="AW399" s="49"/>
      <c r="AX399" s="49"/>
      <c r="AY399" s="49"/>
      <c r="AZ399" s="49"/>
      <c r="BA399" s="49"/>
      <c r="BB399" s="49"/>
      <c r="BC399" s="49"/>
      <c r="BD399" s="49"/>
      <c r="BE399" s="49"/>
      <c r="BF399" s="49"/>
      <c r="BG399" s="49"/>
      <c r="BH399" s="49"/>
      <c r="BI399" s="49"/>
    </row>
    <row r="400" spans="1:61" s="105" customFormat="1" ht="12.75">
      <c r="A400" s="120" t="s">
        <v>21</v>
      </c>
      <c r="B400" s="120">
        <v>2</v>
      </c>
      <c r="C400" s="121" t="s">
        <v>270</v>
      </c>
      <c r="D400" s="64" t="s">
        <v>272</v>
      </c>
      <c r="E400" s="121" t="s">
        <v>266</v>
      </c>
      <c r="F400" s="120" t="s">
        <v>1</v>
      </c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  <c r="AJ400" s="49"/>
      <c r="AK400" s="49"/>
      <c r="AL400" s="49"/>
      <c r="AM400" s="49"/>
      <c r="AN400" s="49"/>
      <c r="AO400" s="49"/>
      <c r="AP400" s="49"/>
      <c r="AQ400" s="49"/>
      <c r="AR400" s="49"/>
      <c r="AS400" s="49"/>
      <c r="AT400" s="49"/>
      <c r="AU400" s="49"/>
      <c r="AV400" s="49"/>
      <c r="AW400" s="49"/>
      <c r="AX400" s="49"/>
      <c r="AY400" s="49"/>
      <c r="AZ400" s="49"/>
      <c r="BA400" s="49"/>
      <c r="BB400" s="49"/>
      <c r="BC400" s="49"/>
      <c r="BD400" s="49"/>
      <c r="BE400" s="49"/>
      <c r="BF400" s="49"/>
      <c r="BG400" s="49"/>
      <c r="BH400" s="49"/>
      <c r="BI400" s="49"/>
    </row>
    <row r="401" spans="1:61" s="105" customFormat="1" ht="12.75">
      <c r="A401" s="120" t="s">
        <v>21</v>
      </c>
      <c r="B401" s="120">
        <v>1</v>
      </c>
      <c r="C401" s="121" t="s">
        <v>270</v>
      </c>
      <c r="D401" s="64" t="s">
        <v>272</v>
      </c>
      <c r="E401" s="121" t="s">
        <v>266</v>
      </c>
      <c r="F401" s="120" t="s">
        <v>1</v>
      </c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9"/>
      <c r="AL401" s="49"/>
      <c r="AM401" s="49"/>
      <c r="AN401" s="49"/>
      <c r="AO401" s="49"/>
      <c r="AP401" s="49"/>
      <c r="AQ401" s="49"/>
      <c r="AR401" s="49"/>
      <c r="AS401" s="49"/>
      <c r="AT401" s="49"/>
      <c r="AU401" s="49"/>
      <c r="AV401" s="49"/>
      <c r="AW401" s="49"/>
      <c r="AX401" s="49"/>
      <c r="AY401" s="49"/>
      <c r="AZ401" s="49"/>
      <c r="BA401" s="49"/>
      <c r="BB401" s="49"/>
      <c r="BC401" s="49"/>
      <c r="BD401" s="49"/>
      <c r="BE401" s="49"/>
      <c r="BF401" s="49"/>
      <c r="BG401" s="49"/>
      <c r="BH401" s="49"/>
      <c r="BI401" s="49"/>
    </row>
    <row r="402" spans="1:61" s="105" customFormat="1" ht="12.75">
      <c r="A402" s="120" t="s">
        <v>21</v>
      </c>
      <c r="B402" s="120">
        <v>1</v>
      </c>
      <c r="C402" s="121" t="s">
        <v>270</v>
      </c>
      <c r="D402" s="64" t="s">
        <v>272</v>
      </c>
      <c r="E402" s="121" t="s">
        <v>266</v>
      </c>
      <c r="F402" s="120" t="s">
        <v>1</v>
      </c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9"/>
      <c r="AM402" s="49"/>
      <c r="AN402" s="49"/>
      <c r="AO402" s="49"/>
      <c r="AP402" s="49"/>
      <c r="AQ402" s="49"/>
      <c r="AR402" s="49"/>
      <c r="AS402" s="49"/>
      <c r="AT402" s="49"/>
      <c r="AU402" s="49"/>
      <c r="AV402" s="49"/>
      <c r="AW402" s="49"/>
      <c r="AX402" s="49"/>
      <c r="AY402" s="49"/>
      <c r="AZ402" s="49"/>
      <c r="BA402" s="49"/>
      <c r="BB402" s="49"/>
      <c r="BC402" s="49"/>
      <c r="BD402" s="49"/>
      <c r="BE402" s="49"/>
      <c r="BF402" s="49"/>
      <c r="BG402" s="49"/>
      <c r="BH402" s="49"/>
      <c r="BI402" s="49"/>
    </row>
    <row r="403" spans="1:61" s="105" customFormat="1" ht="12.75">
      <c r="A403" s="120" t="s">
        <v>21</v>
      </c>
      <c r="B403" s="120">
        <v>1</v>
      </c>
      <c r="C403" s="121" t="s">
        <v>270</v>
      </c>
      <c r="D403" s="64" t="s">
        <v>272</v>
      </c>
      <c r="E403" s="121" t="s">
        <v>266</v>
      </c>
      <c r="F403" s="121" t="s">
        <v>468</v>
      </c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  <c r="AM403" s="49"/>
      <c r="AN403" s="49"/>
      <c r="AO403" s="49"/>
      <c r="AP403" s="49"/>
      <c r="AQ403" s="49"/>
      <c r="AR403" s="49"/>
      <c r="AS403" s="49"/>
      <c r="AT403" s="49"/>
      <c r="AU403" s="49"/>
      <c r="AV403" s="49"/>
      <c r="AW403" s="49"/>
      <c r="AX403" s="49"/>
      <c r="AY403" s="49"/>
      <c r="AZ403" s="49"/>
      <c r="BA403" s="49"/>
      <c r="BB403" s="49"/>
      <c r="BC403" s="49"/>
      <c r="BD403" s="49"/>
      <c r="BE403" s="49"/>
      <c r="BF403" s="49"/>
      <c r="BG403" s="49"/>
      <c r="BH403" s="49"/>
      <c r="BI403" s="49"/>
    </row>
    <row r="404" spans="1:61" s="105" customFormat="1" ht="12.75">
      <c r="A404" s="120" t="s">
        <v>21</v>
      </c>
      <c r="B404" s="120">
        <v>2</v>
      </c>
      <c r="C404" s="121" t="s">
        <v>270</v>
      </c>
      <c r="D404" s="64" t="s">
        <v>272</v>
      </c>
      <c r="E404" s="121" t="s">
        <v>266</v>
      </c>
      <c r="F404" s="121" t="s">
        <v>444</v>
      </c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  <c r="AL404" s="49"/>
      <c r="AM404" s="49"/>
      <c r="AN404" s="49"/>
      <c r="AO404" s="49"/>
      <c r="AP404" s="49"/>
      <c r="AQ404" s="49"/>
      <c r="AR404" s="49"/>
      <c r="AS404" s="49"/>
      <c r="AT404" s="49"/>
      <c r="AU404" s="49"/>
      <c r="AV404" s="49"/>
      <c r="AW404" s="49"/>
      <c r="AX404" s="49"/>
      <c r="AY404" s="49"/>
      <c r="AZ404" s="49"/>
      <c r="BA404" s="49"/>
      <c r="BB404" s="49"/>
      <c r="BC404" s="49"/>
      <c r="BD404" s="49"/>
      <c r="BE404" s="49"/>
      <c r="BF404" s="49"/>
      <c r="BG404" s="49"/>
      <c r="BH404" s="49"/>
      <c r="BI404" s="49"/>
    </row>
    <row r="405" spans="1:61" s="105" customFormat="1" ht="12.75">
      <c r="A405" s="120" t="s">
        <v>21</v>
      </c>
      <c r="B405" s="120">
        <v>1</v>
      </c>
      <c r="C405" s="121" t="s">
        <v>270</v>
      </c>
      <c r="D405" s="64" t="s">
        <v>272</v>
      </c>
      <c r="E405" s="121" t="s">
        <v>266</v>
      </c>
      <c r="F405" s="120" t="s">
        <v>1</v>
      </c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K405" s="49"/>
      <c r="AL405" s="49"/>
      <c r="AM405" s="49"/>
      <c r="AN405" s="49"/>
      <c r="AO405" s="49"/>
      <c r="AP405" s="49"/>
      <c r="AQ405" s="49"/>
      <c r="AR405" s="49"/>
      <c r="AS405" s="49"/>
      <c r="AT405" s="49"/>
      <c r="AU405" s="49"/>
      <c r="AV405" s="49"/>
      <c r="AW405" s="49"/>
      <c r="AX405" s="49"/>
      <c r="AY405" s="49"/>
      <c r="AZ405" s="49"/>
      <c r="BA405" s="49"/>
      <c r="BB405" s="49"/>
      <c r="BC405" s="49"/>
      <c r="BD405" s="49"/>
      <c r="BE405" s="49"/>
      <c r="BF405" s="49"/>
      <c r="BG405" s="49"/>
      <c r="BH405" s="49"/>
      <c r="BI405" s="49"/>
    </row>
    <row r="406" spans="1:61" s="105" customFormat="1" ht="12.75">
      <c r="A406" s="120" t="s">
        <v>21</v>
      </c>
      <c r="B406" s="120">
        <v>1</v>
      </c>
      <c r="C406" s="121" t="s">
        <v>270</v>
      </c>
      <c r="D406" s="64" t="s">
        <v>272</v>
      </c>
      <c r="E406" s="121" t="s">
        <v>266</v>
      </c>
      <c r="F406" s="120" t="s">
        <v>1</v>
      </c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9"/>
      <c r="AM406" s="49"/>
      <c r="AN406" s="49"/>
      <c r="AO406" s="49"/>
      <c r="AP406" s="49"/>
      <c r="AQ406" s="49"/>
      <c r="AR406" s="49"/>
      <c r="AS406" s="49"/>
      <c r="AT406" s="49"/>
      <c r="AU406" s="49"/>
      <c r="AV406" s="49"/>
      <c r="AW406" s="49"/>
      <c r="AX406" s="49"/>
      <c r="AY406" s="49"/>
      <c r="AZ406" s="49"/>
      <c r="BA406" s="49"/>
      <c r="BB406" s="49"/>
      <c r="BC406" s="49"/>
      <c r="BD406" s="49"/>
      <c r="BE406" s="49"/>
      <c r="BF406" s="49"/>
      <c r="BG406" s="49"/>
      <c r="BH406" s="49"/>
      <c r="BI406" s="49"/>
    </row>
    <row r="407" spans="1:61" s="105" customFormat="1" ht="12.75">
      <c r="A407" s="120" t="s">
        <v>21</v>
      </c>
      <c r="B407" s="120">
        <v>1</v>
      </c>
      <c r="C407" s="121" t="s">
        <v>270</v>
      </c>
      <c r="D407" s="64" t="s">
        <v>272</v>
      </c>
      <c r="E407" s="121" t="s">
        <v>266</v>
      </c>
      <c r="F407" s="120" t="s">
        <v>1</v>
      </c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  <c r="AM407" s="49"/>
      <c r="AN407" s="49"/>
      <c r="AO407" s="49"/>
      <c r="AP407" s="49"/>
      <c r="AQ407" s="49"/>
      <c r="AR407" s="49"/>
      <c r="AS407" s="49"/>
      <c r="AT407" s="49"/>
      <c r="AU407" s="49"/>
      <c r="AV407" s="49"/>
      <c r="AW407" s="49"/>
      <c r="AX407" s="49"/>
      <c r="AY407" s="49"/>
      <c r="AZ407" s="49"/>
      <c r="BA407" s="49"/>
      <c r="BB407" s="49"/>
      <c r="BC407" s="49"/>
      <c r="BD407" s="49"/>
      <c r="BE407" s="49"/>
      <c r="BF407" s="49"/>
      <c r="BG407" s="49"/>
      <c r="BH407" s="49"/>
      <c r="BI407" s="49"/>
    </row>
    <row r="408" spans="1:61" s="105" customFormat="1" ht="12.75">
      <c r="A408" s="120" t="s">
        <v>21</v>
      </c>
      <c r="B408" s="120">
        <v>1</v>
      </c>
      <c r="C408" s="121" t="s">
        <v>270</v>
      </c>
      <c r="D408" s="64" t="s">
        <v>272</v>
      </c>
      <c r="E408" s="121" t="s">
        <v>266</v>
      </c>
      <c r="F408" s="120" t="s">
        <v>1</v>
      </c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  <c r="AJ408" s="49"/>
      <c r="AK408" s="49"/>
      <c r="AL408" s="49"/>
      <c r="AM408" s="49"/>
      <c r="AN408" s="49"/>
      <c r="AO408" s="49"/>
      <c r="AP408" s="49"/>
      <c r="AQ408" s="49"/>
      <c r="AR408" s="49"/>
      <c r="AS408" s="49"/>
      <c r="AT408" s="49"/>
      <c r="AU408" s="49"/>
      <c r="AV408" s="49"/>
      <c r="AW408" s="49"/>
      <c r="AX408" s="49"/>
      <c r="AY408" s="49"/>
      <c r="AZ408" s="49"/>
      <c r="BA408" s="49"/>
      <c r="BB408" s="49"/>
      <c r="BC408" s="49"/>
      <c r="BD408" s="49"/>
      <c r="BE408" s="49"/>
      <c r="BF408" s="49"/>
      <c r="BG408" s="49"/>
      <c r="BH408" s="49"/>
      <c r="BI408" s="49"/>
    </row>
    <row r="409" spans="1:61" s="105" customFormat="1" ht="12.75">
      <c r="A409" s="42" t="s">
        <v>21</v>
      </c>
      <c r="B409" s="42">
        <v>1</v>
      </c>
      <c r="C409" s="117" t="s">
        <v>270</v>
      </c>
      <c r="D409" s="64" t="s">
        <v>272</v>
      </c>
      <c r="E409" s="117" t="s">
        <v>274</v>
      </c>
      <c r="F409" s="117" t="s">
        <v>327</v>
      </c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9"/>
      <c r="AM409" s="49"/>
      <c r="AN409" s="49"/>
      <c r="AO409" s="49"/>
      <c r="AP409" s="49"/>
      <c r="AQ409" s="49"/>
      <c r="AR409" s="49"/>
      <c r="AS409" s="49"/>
      <c r="AT409" s="49"/>
      <c r="AU409" s="49"/>
      <c r="AV409" s="49"/>
      <c r="AW409" s="49"/>
      <c r="AX409" s="49"/>
      <c r="AY409" s="49"/>
      <c r="AZ409" s="49"/>
      <c r="BA409" s="49"/>
      <c r="BB409" s="49"/>
      <c r="BC409" s="49"/>
      <c r="BD409" s="49"/>
      <c r="BE409" s="49"/>
      <c r="BF409" s="49"/>
      <c r="BG409" s="49"/>
      <c r="BH409" s="49"/>
      <c r="BI409" s="49"/>
    </row>
    <row r="410" spans="1:61" s="105" customFormat="1" ht="12.75">
      <c r="A410" s="120" t="s">
        <v>21</v>
      </c>
      <c r="B410" s="120">
        <v>2</v>
      </c>
      <c r="C410" s="121" t="s">
        <v>270</v>
      </c>
      <c r="D410" s="64" t="s">
        <v>272</v>
      </c>
      <c r="E410" s="121" t="s">
        <v>266</v>
      </c>
      <c r="F410" s="120" t="s">
        <v>1</v>
      </c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9"/>
      <c r="AM410" s="49"/>
      <c r="AN410" s="49"/>
      <c r="AO410" s="49"/>
      <c r="AP410" s="49"/>
      <c r="AQ410" s="49"/>
      <c r="AR410" s="49"/>
      <c r="AS410" s="49"/>
      <c r="AT410" s="49"/>
      <c r="AU410" s="49"/>
      <c r="AV410" s="49"/>
      <c r="AW410" s="49"/>
      <c r="AX410" s="49"/>
      <c r="AY410" s="49"/>
      <c r="AZ410" s="49"/>
      <c r="BA410" s="49"/>
      <c r="BB410" s="49"/>
      <c r="BC410" s="49"/>
      <c r="BD410" s="49"/>
      <c r="BE410" s="49"/>
      <c r="BF410" s="49"/>
      <c r="BG410" s="49"/>
      <c r="BH410" s="49"/>
      <c r="BI410" s="49"/>
    </row>
    <row r="411" spans="1:61" s="105" customFormat="1" ht="12.75">
      <c r="A411" s="120" t="s">
        <v>21</v>
      </c>
      <c r="B411" s="120">
        <v>1</v>
      </c>
      <c r="C411" s="121" t="s">
        <v>270</v>
      </c>
      <c r="D411" s="64" t="s">
        <v>272</v>
      </c>
      <c r="E411" s="121" t="s">
        <v>266</v>
      </c>
      <c r="F411" s="121" t="s">
        <v>411</v>
      </c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49"/>
      <c r="AM411" s="49"/>
      <c r="AN411" s="49"/>
      <c r="AO411" s="49"/>
      <c r="AP411" s="49"/>
      <c r="AQ411" s="49"/>
      <c r="AR411" s="49"/>
      <c r="AS411" s="49"/>
      <c r="AT411" s="49"/>
      <c r="AU411" s="49"/>
      <c r="AV411" s="49"/>
      <c r="AW411" s="49"/>
      <c r="AX411" s="49"/>
      <c r="AY411" s="49"/>
      <c r="AZ411" s="49"/>
      <c r="BA411" s="49"/>
      <c r="BB411" s="49"/>
      <c r="BC411" s="49"/>
      <c r="BD411" s="49"/>
      <c r="BE411" s="49"/>
      <c r="BF411" s="49"/>
      <c r="BG411" s="49"/>
      <c r="BH411" s="49"/>
      <c r="BI411" s="49"/>
    </row>
    <row r="412" spans="1:61" s="105" customFormat="1" ht="12.75">
      <c r="A412" s="120" t="s">
        <v>21</v>
      </c>
      <c r="B412" s="120">
        <v>1</v>
      </c>
      <c r="C412" s="121" t="s">
        <v>270</v>
      </c>
      <c r="D412" s="64" t="s">
        <v>272</v>
      </c>
      <c r="E412" s="121" t="s">
        <v>266</v>
      </c>
      <c r="F412" s="121" t="s">
        <v>444</v>
      </c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9"/>
      <c r="AL412" s="49"/>
      <c r="AM412" s="49"/>
      <c r="AN412" s="49"/>
      <c r="AO412" s="49"/>
      <c r="AP412" s="49"/>
      <c r="AQ412" s="49"/>
      <c r="AR412" s="49"/>
      <c r="AS412" s="49"/>
      <c r="AT412" s="49"/>
      <c r="AU412" s="49"/>
      <c r="AV412" s="49"/>
      <c r="AW412" s="49"/>
      <c r="AX412" s="49"/>
      <c r="AY412" s="49"/>
      <c r="AZ412" s="49"/>
      <c r="BA412" s="49"/>
      <c r="BB412" s="49"/>
      <c r="BC412" s="49"/>
      <c r="BD412" s="49"/>
      <c r="BE412" s="49"/>
      <c r="BF412" s="49"/>
      <c r="BG412" s="49"/>
      <c r="BH412" s="49"/>
      <c r="BI412" s="49"/>
    </row>
    <row r="413" spans="1:61" s="105" customFormat="1" ht="12.75">
      <c r="A413" s="120" t="s">
        <v>21</v>
      </c>
      <c r="B413" s="120">
        <v>3</v>
      </c>
      <c r="C413" s="121" t="s">
        <v>270</v>
      </c>
      <c r="D413" s="64" t="s">
        <v>272</v>
      </c>
      <c r="E413" s="121" t="s">
        <v>266</v>
      </c>
      <c r="F413" s="121" t="s">
        <v>380</v>
      </c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49"/>
      <c r="AK413" s="49"/>
      <c r="AL413" s="49"/>
      <c r="AM413" s="49"/>
      <c r="AN413" s="49"/>
      <c r="AO413" s="49"/>
      <c r="AP413" s="49"/>
      <c r="AQ413" s="49"/>
      <c r="AR413" s="49"/>
      <c r="AS413" s="49"/>
      <c r="AT413" s="49"/>
      <c r="AU413" s="49"/>
      <c r="AV413" s="49"/>
      <c r="AW413" s="49"/>
      <c r="AX413" s="49"/>
      <c r="AY413" s="49"/>
      <c r="AZ413" s="49"/>
      <c r="BA413" s="49"/>
      <c r="BB413" s="49"/>
      <c r="BC413" s="49"/>
      <c r="BD413" s="49"/>
      <c r="BE413" s="49"/>
      <c r="BF413" s="49"/>
      <c r="BG413" s="49"/>
      <c r="BH413" s="49"/>
      <c r="BI413" s="49"/>
    </row>
    <row r="414" spans="1:61" s="105" customFormat="1" ht="12.75">
      <c r="A414" s="113" t="s">
        <v>21</v>
      </c>
      <c r="B414" s="113">
        <v>1</v>
      </c>
      <c r="C414" s="114" t="s">
        <v>270</v>
      </c>
      <c r="D414" s="64" t="s">
        <v>272</v>
      </c>
      <c r="E414" s="114"/>
      <c r="F414" s="114" t="s">
        <v>507</v>
      </c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49"/>
      <c r="AM414" s="49"/>
      <c r="AN414" s="49"/>
      <c r="AO414" s="49"/>
      <c r="AP414" s="49"/>
      <c r="AQ414" s="49"/>
      <c r="AR414" s="49"/>
      <c r="AS414" s="49"/>
      <c r="AT414" s="49"/>
      <c r="AU414" s="49"/>
      <c r="AV414" s="49"/>
      <c r="AW414" s="49"/>
      <c r="AX414" s="49"/>
      <c r="AY414" s="49"/>
      <c r="AZ414" s="49"/>
      <c r="BA414" s="49"/>
      <c r="BB414" s="49"/>
      <c r="BC414" s="49"/>
      <c r="BD414" s="49"/>
      <c r="BE414" s="49"/>
      <c r="BF414" s="49"/>
      <c r="BG414" s="49"/>
      <c r="BH414" s="49"/>
      <c r="BI414" s="49"/>
    </row>
    <row r="415" spans="1:61" s="105" customFormat="1" ht="12.75">
      <c r="A415" s="113" t="s">
        <v>21</v>
      </c>
      <c r="B415" s="113">
        <v>1</v>
      </c>
      <c r="C415" s="114" t="s">
        <v>270</v>
      </c>
      <c r="D415" s="64" t="s">
        <v>272</v>
      </c>
      <c r="E415" s="114"/>
      <c r="F415" s="114" t="s">
        <v>411</v>
      </c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49"/>
      <c r="AK415" s="49"/>
      <c r="AL415" s="49"/>
      <c r="AM415" s="49"/>
      <c r="AN415" s="49"/>
      <c r="AO415" s="49"/>
      <c r="AP415" s="49"/>
      <c r="AQ415" s="49"/>
      <c r="AR415" s="49"/>
      <c r="AS415" s="49"/>
      <c r="AT415" s="49"/>
      <c r="AU415" s="49"/>
      <c r="AV415" s="49"/>
      <c r="AW415" s="49"/>
      <c r="AX415" s="49"/>
      <c r="AY415" s="49"/>
      <c r="AZ415" s="49"/>
      <c r="BA415" s="49"/>
      <c r="BB415" s="49"/>
      <c r="BC415" s="49"/>
      <c r="BD415" s="49"/>
      <c r="BE415" s="49"/>
      <c r="BF415" s="49"/>
      <c r="BG415" s="49"/>
      <c r="BH415" s="49"/>
      <c r="BI415" s="49"/>
    </row>
    <row r="416" spans="1:61" s="105" customFormat="1" ht="12.75">
      <c r="A416" s="113" t="s">
        <v>21</v>
      </c>
      <c r="B416" s="113">
        <v>2</v>
      </c>
      <c r="C416" s="114" t="s">
        <v>270</v>
      </c>
      <c r="D416" s="64" t="s">
        <v>272</v>
      </c>
      <c r="E416" s="114"/>
      <c r="F416" s="114" t="s">
        <v>259</v>
      </c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  <c r="AK416" s="49"/>
      <c r="AL416" s="49"/>
      <c r="AM416" s="49"/>
      <c r="AN416" s="49"/>
      <c r="AO416" s="49"/>
      <c r="AP416" s="49"/>
      <c r="AQ416" s="49"/>
      <c r="AR416" s="49"/>
      <c r="AS416" s="49"/>
      <c r="AT416" s="49"/>
      <c r="AU416" s="49"/>
      <c r="AV416" s="49"/>
      <c r="AW416" s="49"/>
      <c r="AX416" s="49"/>
      <c r="AY416" s="49"/>
      <c r="AZ416" s="49"/>
      <c r="BA416" s="49"/>
      <c r="BB416" s="49"/>
      <c r="BC416" s="49"/>
      <c r="BD416" s="49"/>
      <c r="BE416" s="49"/>
      <c r="BF416" s="49"/>
      <c r="BG416" s="49"/>
      <c r="BH416" s="49"/>
      <c r="BI416" s="49"/>
    </row>
    <row r="417" spans="1:61" s="105" customFormat="1" ht="12.75">
      <c r="A417" s="120" t="s">
        <v>312</v>
      </c>
      <c r="B417" s="120">
        <v>2</v>
      </c>
      <c r="C417" s="121" t="s">
        <v>313</v>
      </c>
      <c r="D417" s="64" t="s">
        <v>272</v>
      </c>
      <c r="E417" s="121" t="s">
        <v>266</v>
      </c>
      <c r="F417" s="121" t="s">
        <v>300</v>
      </c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  <c r="AJ417" s="49"/>
      <c r="AK417" s="49"/>
      <c r="AL417" s="49"/>
      <c r="AM417" s="49"/>
      <c r="AN417" s="49"/>
      <c r="AO417" s="49"/>
      <c r="AP417" s="49"/>
      <c r="AQ417" s="49"/>
      <c r="AR417" s="49"/>
      <c r="AS417" s="49"/>
      <c r="AT417" s="49"/>
      <c r="AU417" s="49"/>
      <c r="AV417" s="49"/>
      <c r="AW417" s="49"/>
      <c r="AX417" s="49"/>
      <c r="AY417" s="49"/>
      <c r="AZ417" s="49"/>
      <c r="BA417" s="49"/>
      <c r="BB417" s="49"/>
      <c r="BC417" s="49"/>
      <c r="BD417" s="49"/>
      <c r="BE417" s="49"/>
      <c r="BF417" s="49"/>
      <c r="BG417" s="49"/>
      <c r="BH417" s="49"/>
      <c r="BI417" s="49"/>
    </row>
    <row r="418" spans="1:61" s="105" customFormat="1" ht="12.75">
      <c r="A418" s="120" t="s">
        <v>312</v>
      </c>
      <c r="B418" s="120">
        <v>1</v>
      </c>
      <c r="C418" s="121" t="s">
        <v>313</v>
      </c>
      <c r="D418" s="64" t="s">
        <v>272</v>
      </c>
      <c r="E418" s="121" t="s">
        <v>266</v>
      </c>
      <c r="F418" s="121" t="s">
        <v>468</v>
      </c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  <c r="AJ418" s="49"/>
      <c r="AK418" s="49"/>
      <c r="AL418" s="49"/>
      <c r="AM418" s="49"/>
      <c r="AN418" s="49"/>
      <c r="AO418" s="49"/>
      <c r="AP418" s="49"/>
      <c r="AQ418" s="49"/>
      <c r="AR418" s="49"/>
      <c r="AS418" s="49"/>
      <c r="AT418" s="49"/>
      <c r="AU418" s="49"/>
      <c r="AV418" s="49"/>
      <c r="AW418" s="49"/>
      <c r="AX418" s="49"/>
      <c r="AY418" s="49"/>
      <c r="AZ418" s="49"/>
      <c r="BA418" s="49"/>
      <c r="BB418" s="49"/>
      <c r="BC418" s="49"/>
      <c r="BD418" s="49"/>
      <c r="BE418" s="49"/>
      <c r="BF418" s="49"/>
      <c r="BG418" s="49"/>
      <c r="BH418" s="49"/>
      <c r="BI418" s="49"/>
    </row>
    <row r="419" spans="1:61" s="105" customFormat="1" ht="12.75">
      <c r="A419" s="120" t="s">
        <v>11</v>
      </c>
      <c r="B419" s="120">
        <v>1</v>
      </c>
      <c r="C419" s="121" t="s">
        <v>12</v>
      </c>
      <c r="D419" s="64" t="s">
        <v>510</v>
      </c>
      <c r="E419" s="121" t="s">
        <v>266</v>
      </c>
      <c r="F419" s="120" t="s">
        <v>1</v>
      </c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9"/>
      <c r="AM419" s="49"/>
      <c r="AN419" s="49"/>
      <c r="AO419" s="49"/>
      <c r="AP419" s="49"/>
      <c r="AQ419" s="49"/>
      <c r="AR419" s="49"/>
      <c r="AS419" s="49"/>
      <c r="AT419" s="49"/>
      <c r="AU419" s="49"/>
      <c r="AV419" s="49"/>
      <c r="AW419" s="49"/>
      <c r="AX419" s="49"/>
      <c r="AY419" s="49"/>
      <c r="AZ419" s="49"/>
      <c r="BA419" s="49"/>
      <c r="BB419" s="49"/>
      <c r="BC419" s="49"/>
      <c r="BD419" s="49"/>
      <c r="BE419" s="49"/>
      <c r="BF419" s="49"/>
      <c r="BG419" s="49"/>
      <c r="BH419" s="49"/>
      <c r="BI419" s="49"/>
    </row>
    <row r="420" spans="1:61" s="105" customFormat="1" ht="12.75">
      <c r="A420" s="120" t="s">
        <v>11</v>
      </c>
      <c r="B420" s="120">
        <v>1</v>
      </c>
      <c r="C420" s="121" t="s">
        <v>12</v>
      </c>
      <c r="D420" s="64" t="s">
        <v>498</v>
      </c>
      <c r="E420" s="121" t="s">
        <v>266</v>
      </c>
      <c r="F420" s="121" t="s">
        <v>492</v>
      </c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49"/>
      <c r="AK420" s="49"/>
      <c r="AL420" s="49"/>
      <c r="AM420" s="49"/>
      <c r="AN420" s="49"/>
      <c r="AO420" s="49"/>
      <c r="AP420" s="49"/>
      <c r="AQ420" s="49"/>
      <c r="AR420" s="49"/>
      <c r="AS420" s="49"/>
      <c r="AT420" s="49"/>
      <c r="AU420" s="49"/>
      <c r="AV420" s="49"/>
      <c r="AW420" s="49"/>
      <c r="AX420" s="49"/>
      <c r="AY420" s="49"/>
      <c r="AZ420" s="49"/>
      <c r="BA420" s="49"/>
      <c r="BB420" s="49"/>
      <c r="BC420" s="49"/>
      <c r="BD420" s="49"/>
      <c r="BE420" s="49"/>
      <c r="BF420" s="49"/>
      <c r="BG420" s="49"/>
      <c r="BH420" s="49"/>
      <c r="BI420" s="49"/>
    </row>
    <row r="421" spans="1:61" s="105" customFormat="1" ht="12.75">
      <c r="A421" s="113" t="s">
        <v>11</v>
      </c>
      <c r="B421" s="113">
        <v>1</v>
      </c>
      <c r="C421" s="114" t="s">
        <v>12</v>
      </c>
      <c r="D421" s="64" t="s">
        <v>384</v>
      </c>
      <c r="E421" s="114"/>
      <c r="F421" s="114" t="s">
        <v>380</v>
      </c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9"/>
      <c r="AM421" s="49"/>
      <c r="AN421" s="49"/>
      <c r="AO421" s="49"/>
      <c r="AP421" s="49"/>
      <c r="AQ421" s="49"/>
      <c r="AR421" s="49"/>
      <c r="AS421" s="49"/>
      <c r="AT421" s="49"/>
      <c r="AU421" s="49"/>
      <c r="AV421" s="49"/>
      <c r="AW421" s="49"/>
      <c r="AX421" s="49"/>
      <c r="AY421" s="49"/>
      <c r="AZ421" s="49"/>
      <c r="BA421" s="49"/>
      <c r="BB421" s="49"/>
      <c r="BC421" s="49"/>
      <c r="BD421" s="49"/>
      <c r="BE421" s="49"/>
      <c r="BF421" s="49"/>
      <c r="BG421" s="49"/>
      <c r="BH421" s="49"/>
      <c r="BI421" s="49"/>
    </row>
    <row r="422" spans="1:61" s="105" customFormat="1" ht="12.75">
      <c r="A422" s="120" t="s">
        <v>11</v>
      </c>
      <c r="B422" s="120">
        <v>1</v>
      </c>
      <c r="C422" s="121" t="s">
        <v>305</v>
      </c>
      <c r="D422" s="64" t="s">
        <v>450</v>
      </c>
      <c r="E422" s="121" t="s">
        <v>266</v>
      </c>
      <c r="F422" s="121" t="s">
        <v>444</v>
      </c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  <c r="AI422" s="49"/>
      <c r="AJ422" s="49"/>
      <c r="AK422" s="49"/>
      <c r="AL422" s="49"/>
      <c r="AM422" s="49"/>
      <c r="AN422" s="49"/>
      <c r="AO422" s="49"/>
      <c r="AP422" s="49"/>
      <c r="AQ422" s="49"/>
      <c r="AR422" s="49"/>
      <c r="AS422" s="49"/>
      <c r="AT422" s="49"/>
      <c r="AU422" s="49"/>
      <c r="AV422" s="49"/>
      <c r="AW422" s="49"/>
      <c r="AX422" s="49"/>
      <c r="AY422" s="49"/>
      <c r="AZ422" s="49"/>
      <c r="BA422" s="49"/>
      <c r="BB422" s="49"/>
      <c r="BC422" s="49"/>
      <c r="BD422" s="49"/>
      <c r="BE422" s="49"/>
      <c r="BF422" s="49"/>
      <c r="BG422" s="49"/>
      <c r="BH422" s="49"/>
      <c r="BI422" s="49"/>
    </row>
    <row r="423" spans="1:61" s="105" customFormat="1" ht="12.75">
      <c r="A423" s="113" t="s">
        <v>11</v>
      </c>
      <c r="B423" s="113">
        <v>1</v>
      </c>
      <c r="C423" s="114" t="s">
        <v>12</v>
      </c>
      <c r="D423" s="64" t="s">
        <v>304</v>
      </c>
      <c r="E423" s="114"/>
      <c r="F423" s="114" t="s">
        <v>300</v>
      </c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K423" s="49"/>
      <c r="AL423" s="49"/>
      <c r="AM423" s="49"/>
      <c r="AN423" s="49"/>
      <c r="AO423" s="49"/>
      <c r="AP423" s="49"/>
      <c r="AQ423" s="49"/>
      <c r="AR423" s="49"/>
      <c r="AS423" s="49"/>
      <c r="AT423" s="49"/>
      <c r="AU423" s="49"/>
      <c r="AV423" s="49"/>
      <c r="AW423" s="49"/>
      <c r="AX423" s="49"/>
      <c r="AY423" s="49"/>
      <c r="AZ423" s="49"/>
      <c r="BA423" s="49"/>
      <c r="BB423" s="49"/>
      <c r="BC423" s="49"/>
      <c r="BD423" s="49"/>
      <c r="BE423" s="49"/>
      <c r="BF423" s="49"/>
      <c r="BG423" s="49"/>
      <c r="BH423" s="49"/>
      <c r="BI423" s="49"/>
    </row>
    <row r="424" spans="1:61" s="105" customFormat="1" ht="12.75">
      <c r="A424" s="113" t="s">
        <v>11</v>
      </c>
      <c r="B424" s="113">
        <v>1</v>
      </c>
      <c r="C424" s="114" t="s">
        <v>305</v>
      </c>
      <c r="D424" s="64" t="s">
        <v>304</v>
      </c>
      <c r="E424" s="114"/>
      <c r="F424" s="114" t="s">
        <v>300</v>
      </c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  <c r="AJ424" s="49"/>
      <c r="AK424" s="49"/>
      <c r="AL424" s="49"/>
      <c r="AM424" s="49"/>
      <c r="AN424" s="49"/>
      <c r="AO424" s="49"/>
      <c r="AP424" s="49"/>
      <c r="AQ424" s="49"/>
      <c r="AR424" s="49"/>
      <c r="AS424" s="49"/>
      <c r="AT424" s="49"/>
      <c r="AU424" s="49"/>
      <c r="AV424" s="49"/>
      <c r="AW424" s="49"/>
      <c r="AX424" s="49"/>
      <c r="AY424" s="49"/>
      <c r="AZ424" s="49"/>
      <c r="BA424" s="49"/>
      <c r="BB424" s="49"/>
      <c r="BC424" s="49"/>
      <c r="BD424" s="49"/>
      <c r="BE424" s="49"/>
      <c r="BF424" s="49"/>
      <c r="BG424" s="49"/>
      <c r="BH424" s="49"/>
      <c r="BI424" s="49"/>
    </row>
    <row r="425" spans="1:61" s="105" customFormat="1" ht="12.75">
      <c r="A425" s="115" t="s">
        <v>11</v>
      </c>
      <c r="B425" s="115">
        <v>1</v>
      </c>
      <c r="C425" s="116" t="s">
        <v>12</v>
      </c>
      <c r="D425" s="64" t="s">
        <v>472</v>
      </c>
      <c r="E425" s="116" t="s">
        <v>265</v>
      </c>
      <c r="F425" s="116" t="s">
        <v>468</v>
      </c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9"/>
      <c r="AM425" s="49"/>
      <c r="AN425" s="49"/>
      <c r="AO425" s="49"/>
      <c r="AP425" s="49"/>
      <c r="AQ425" s="49"/>
      <c r="AR425" s="49"/>
      <c r="AS425" s="49"/>
      <c r="AT425" s="49"/>
      <c r="AU425" s="49"/>
      <c r="AV425" s="49"/>
      <c r="AW425" s="49"/>
      <c r="AX425" s="49"/>
      <c r="AY425" s="49"/>
      <c r="AZ425" s="49"/>
      <c r="BA425" s="49"/>
      <c r="BB425" s="49"/>
      <c r="BC425" s="49"/>
      <c r="BD425" s="49"/>
      <c r="BE425" s="49"/>
      <c r="BF425" s="49"/>
      <c r="BG425" s="49"/>
      <c r="BH425" s="49"/>
      <c r="BI425" s="49"/>
    </row>
    <row r="426" spans="1:61" s="105" customFormat="1" ht="12.75">
      <c r="A426" s="120" t="s">
        <v>75</v>
      </c>
      <c r="B426" s="120">
        <v>1</v>
      </c>
      <c r="C426" s="121" t="s">
        <v>470</v>
      </c>
      <c r="D426" s="64" t="s">
        <v>424</v>
      </c>
      <c r="E426" s="121" t="s">
        <v>266</v>
      </c>
      <c r="F426" s="121" t="s">
        <v>492</v>
      </c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  <c r="AL426" s="49"/>
      <c r="AM426" s="49"/>
      <c r="AN426" s="49"/>
      <c r="AO426" s="49"/>
      <c r="AP426" s="49"/>
      <c r="AQ426" s="49"/>
      <c r="AR426" s="49"/>
      <c r="AS426" s="49"/>
      <c r="AT426" s="49"/>
      <c r="AU426" s="49"/>
      <c r="AV426" s="49"/>
      <c r="AW426" s="49"/>
      <c r="AX426" s="49"/>
      <c r="AY426" s="49"/>
      <c r="AZ426" s="49"/>
      <c r="BA426" s="49"/>
      <c r="BB426" s="49"/>
      <c r="BC426" s="49"/>
      <c r="BD426" s="49"/>
      <c r="BE426" s="49"/>
      <c r="BF426" s="49"/>
      <c r="BG426" s="49"/>
      <c r="BH426" s="49"/>
      <c r="BI426" s="49"/>
    </row>
    <row r="427" spans="1:61" s="105" customFormat="1" ht="12.75">
      <c r="A427" s="120" t="s">
        <v>13</v>
      </c>
      <c r="B427" s="120">
        <v>7</v>
      </c>
      <c r="C427" s="121" t="s">
        <v>14</v>
      </c>
      <c r="D427" s="64" t="s">
        <v>424</v>
      </c>
      <c r="E427" s="121" t="s">
        <v>266</v>
      </c>
      <c r="F427" s="121" t="s">
        <v>492</v>
      </c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  <c r="AJ427" s="49"/>
      <c r="AK427" s="49"/>
      <c r="AL427" s="49"/>
      <c r="AM427" s="49"/>
      <c r="AN427" s="49"/>
      <c r="AO427" s="49"/>
      <c r="AP427" s="49"/>
      <c r="AQ427" s="49"/>
      <c r="AR427" s="49"/>
      <c r="AS427" s="49"/>
      <c r="AT427" s="49"/>
      <c r="AU427" s="49"/>
      <c r="AV427" s="49"/>
      <c r="AW427" s="49"/>
      <c r="AX427" s="49"/>
      <c r="AY427" s="49"/>
      <c r="AZ427" s="49"/>
      <c r="BA427" s="49"/>
      <c r="BB427" s="49"/>
      <c r="BC427" s="49"/>
      <c r="BD427" s="49"/>
      <c r="BE427" s="49"/>
      <c r="BF427" s="49"/>
      <c r="BG427" s="49"/>
      <c r="BH427" s="49"/>
      <c r="BI427" s="49"/>
    </row>
    <row r="428" spans="1:61" s="105" customFormat="1" ht="12.75">
      <c r="A428" s="115" t="s">
        <v>17</v>
      </c>
      <c r="B428" s="115">
        <v>1</v>
      </c>
      <c r="C428" s="116" t="s">
        <v>18</v>
      </c>
      <c r="D428" s="64" t="s">
        <v>424</v>
      </c>
      <c r="E428" s="116" t="s">
        <v>265</v>
      </c>
      <c r="F428" s="116" t="s">
        <v>492</v>
      </c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  <c r="AJ428" s="49"/>
      <c r="AK428" s="49"/>
      <c r="AL428" s="49"/>
      <c r="AM428" s="49"/>
      <c r="AN428" s="49"/>
      <c r="AO428" s="49"/>
      <c r="AP428" s="49"/>
      <c r="AQ428" s="49"/>
      <c r="AR428" s="49"/>
      <c r="AS428" s="49"/>
      <c r="AT428" s="49"/>
      <c r="AU428" s="49"/>
      <c r="AV428" s="49"/>
      <c r="AW428" s="49"/>
      <c r="AX428" s="49"/>
      <c r="AY428" s="49"/>
      <c r="AZ428" s="49"/>
      <c r="BA428" s="49"/>
      <c r="BB428" s="49"/>
      <c r="BC428" s="49"/>
      <c r="BD428" s="49"/>
      <c r="BE428" s="49"/>
      <c r="BF428" s="49"/>
      <c r="BG428" s="49"/>
      <c r="BH428" s="49"/>
      <c r="BI428" s="49"/>
    </row>
    <row r="429" spans="1:61" s="105" customFormat="1" ht="12.75">
      <c r="A429" s="115" t="s">
        <v>17</v>
      </c>
      <c r="B429" s="115">
        <v>1</v>
      </c>
      <c r="C429" s="116" t="s">
        <v>18</v>
      </c>
      <c r="D429" s="64" t="s">
        <v>424</v>
      </c>
      <c r="E429" s="116" t="s">
        <v>265</v>
      </c>
      <c r="F429" s="116" t="s">
        <v>411</v>
      </c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49"/>
      <c r="AM429" s="49"/>
      <c r="AN429" s="49"/>
      <c r="AO429" s="49"/>
      <c r="AP429" s="49"/>
      <c r="AQ429" s="49"/>
      <c r="AR429" s="49"/>
      <c r="AS429" s="49"/>
      <c r="AT429" s="49"/>
      <c r="AU429" s="49"/>
      <c r="AV429" s="49"/>
      <c r="AW429" s="49"/>
      <c r="AX429" s="49"/>
      <c r="AY429" s="49"/>
      <c r="AZ429" s="49"/>
      <c r="BA429" s="49"/>
      <c r="BB429" s="49"/>
      <c r="BC429" s="49"/>
      <c r="BD429" s="49"/>
      <c r="BE429" s="49"/>
      <c r="BF429" s="49"/>
      <c r="BG429" s="49"/>
      <c r="BH429" s="49"/>
      <c r="BI429" s="49"/>
    </row>
    <row r="430" spans="1:61" s="105" customFormat="1" ht="12.75">
      <c r="A430" s="120" t="s">
        <v>17</v>
      </c>
      <c r="B430" s="120">
        <v>1</v>
      </c>
      <c r="C430" s="121" t="s">
        <v>18</v>
      </c>
      <c r="D430" s="64" t="s">
        <v>424</v>
      </c>
      <c r="E430" s="121" t="s">
        <v>266</v>
      </c>
      <c r="F430" s="121" t="s">
        <v>468</v>
      </c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K430" s="49"/>
      <c r="AL430" s="49"/>
      <c r="AM430" s="49"/>
      <c r="AN430" s="49"/>
      <c r="AO430" s="49"/>
      <c r="AP430" s="49"/>
      <c r="AQ430" s="49"/>
      <c r="AR430" s="49"/>
      <c r="AS430" s="49"/>
      <c r="AT430" s="49"/>
      <c r="AU430" s="49"/>
      <c r="AV430" s="49"/>
      <c r="AW430" s="49"/>
      <c r="AX430" s="49"/>
      <c r="AY430" s="49"/>
      <c r="AZ430" s="49"/>
      <c r="BA430" s="49"/>
      <c r="BB430" s="49"/>
      <c r="BC430" s="49"/>
      <c r="BD430" s="49"/>
      <c r="BE430" s="49"/>
      <c r="BF430" s="49"/>
      <c r="BG430" s="49"/>
      <c r="BH430" s="49"/>
      <c r="BI430" s="49"/>
    </row>
    <row r="431" spans="1:61" s="105" customFormat="1" ht="12.75">
      <c r="A431" s="120" t="s">
        <v>17</v>
      </c>
      <c r="B431" s="120">
        <v>8</v>
      </c>
      <c r="C431" s="121" t="s">
        <v>18</v>
      </c>
      <c r="D431" s="64" t="s">
        <v>424</v>
      </c>
      <c r="E431" s="121" t="s">
        <v>266</v>
      </c>
      <c r="F431" s="121" t="s">
        <v>492</v>
      </c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49"/>
      <c r="AK431" s="49"/>
      <c r="AL431" s="49"/>
      <c r="AM431" s="49"/>
      <c r="AN431" s="49"/>
      <c r="AO431" s="49"/>
      <c r="AP431" s="49"/>
      <c r="AQ431" s="49"/>
      <c r="AR431" s="49"/>
      <c r="AS431" s="49"/>
      <c r="AT431" s="49"/>
      <c r="AU431" s="49"/>
      <c r="AV431" s="49"/>
      <c r="AW431" s="49"/>
      <c r="AX431" s="49"/>
      <c r="AY431" s="49"/>
      <c r="AZ431" s="49"/>
      <c r="BA431" s="49"/>
      <c r="BB431" s="49"/>
      <c r="BC431" s="49"/>
      <c r="BD431" s="49"/>
      <c r="BE431" s="49"/>
      <c r="BF431" s="49"/>
      <c r="BG431" s="49"/>
      <c r="BH431" s="49"/>
      <c r="BI431" s="49"/>
    </row>
    <row r="432" spans="1:61" s="105" customFormat="1" ht="12.75">
      <c r="A432" s="115" t="s">
        <v>29</v>
      </c>
      <c r="B432" s="115">
        <v>1</v>
      </c>
      <c r="C432" s="116" t="s">
        <v>187</v>
      </c>
      <c r="D432" s="64" t="s">
        <v>294</v>
      </c>
      <c r="E432" s="116" t="s">
        <v>265</v>
      </c>
      <c r="F432" s="116" t="s">
        <v>259</v>
      </c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  <c r="AJ432" s="49"/>
      <c r="AK432" s="49"/>
      <c r="AL432" s="49"/>
      <c r="AM432" s="49"/>
      <c r="AN432" s="49"/>
      <c r="AO432" s="49"/>
      <c r="AP432" s="49"/>
      <c r="AQ432" s="49"/>
      <c r="AR432" s="49"/>
      <c r="AS432" s="49"/>
      <c r="AT432" s="49"/>
      <c r="AU432" s="49"/>
      <c r="AV432" s="49"/>
      <c r="AW432" s="49"/>
      <c r="AX432" s="49"/>
      <c r="AY432" s="49"/>
      <c r="AZ432" s="49"/>
      <c r="BA432" s="49"/>
      <c r="BB432" s="49"/>
      <c r="BC432" s="49"/>
      <c r="BD432" s="49"/>
      <c r="BE432" s="49"/>
      <c r="BF432" s="49"/>
      <c r="BG432" s="49"/>
      <c r="BH432" s="49"/>
      <c r="BI432" s="49"/>
    </row>
    <row r="433" spans="1:61" s="105" customFormat="1" ht="12.75">
      <c r="A433" s="120" t="s">
        <v>29</v>
      </c>
      <c r="B433" s="120">
        <v>1</v>
      </c>
      <c r="C433" s="121" t="s">
        <v>187</v>
      </c>
      <c r="D433" s="64" t="s">
        <v>294</v>
      </c>
      <c r="E433" s="121" t="s">
        <v>266</v>
      </c>
      <c r="F433" s="121" t="s">
        <v>411</v>
      </c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49"/>
      <c r="AK433" s="49"/>
      <c r="AL433" s="49"/>
      <c r="AM433" s="49"/>
      <c r="AN433" s="49"/>
      <c r="AO433" s="49"/>
      <c r="AP433" s="49"/>
      <c r="AQ433" s="49"/>
      <c r="AR433" s="49"/>
      <c r="AS433" s="49"/>
      <c r="AT433" s="49"/>
      <c r="AU433" s="49"/>
      <c r="AV433" s="49"/>
      <c r="AW433" s="49"/>
      <c r="AX433" s="49"/>
      <c r="AY433" s="49"/>
      <c r="AZ433" s="49"/>
      <c r="BA433" s="49"/>
      <c r="BB433" s="49"/>
      <c r="BC433" s="49"/>
      <c r="BD433" s="49"/>
      <c r="BE433" s="49"/>
      <c r="BF433" s="49"/>
      <c r="BG433" s="49"/>
      <c r="BH433" s="49"/>
      <c r="BI433" s="49"/>
    </row>
    <row r="434" spans="1:61" s="105" customFormat="1" ht="12.75">
      <c r="A434" s="115" t="s">
        <v>22</v>
      </c>
      <c r="B434" s="115">
        <v>1</v>
      </c>
      <c r="C434" s="116" t="s">
        <v>26</v>
      </c>
      <c r="D434" s="64" t="s">
        <v>406</v>
      </c>
      <c r="E434" s="116" t="s">
        <v>265</v>
      </c>
      <c r="F434" s="116" t="s">
        <v>401</v>
      </c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49"/>
      <c r="AK434" s="49"/>
      <c r="AL434" s="49"/>
      <c r="AM434" s="49"/>
      <c r="AN434" s="49"/>
      <c r="AO434" s="49"/>
      <c r="AP434" s="49"/>
      <c r="AQ434" s="49"/>
      <c r="AR434" s="49"/>
      <c r="AS434" s="49"/>
      <c r="AT434" s="49"/>
      <c r="AU434" s="49"/>
      <c r="AV434" s="49"/>
      <c r="AW434" s="49"/>
      <c r="AX434" s="49"/>
      <c r="AY434" s="49"/>
      <c r="AZ434" s="49"/>
      <c r="BA434" s="49"/>
      <c r="BB434" s="49"/>
      <c r="BC434" s="49"/>
      <c r="BD434" s="49"/>
      <c r="BE434" s="49"/>
      <c r="BF434" s="49"/>
      <c r="BG434" s="49"/>
      <c r="BH434" s="49"/>
      <c r="BI434" s="49"/>
    </row>
    <row r="435" spans="1:61" s="105" customFormat="1" ht="12.75">
      <c r="A435" s="120" t="s">
        <v>31</v>
      </c>
      <c r="B435" s="120">
        <v>1</v>
      </c>
      <c r="C435" s="121" t="s">
        <v>12</v>
      </c>
      <c r="D435" s="64" t="s">
        <v>521</v>
      </c>
      <c r="E435" s="121" t="s">
        <v>266</v>
      </c>
      <c r="F435" s="120" t="s">
        <v>1</v>
      </c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49"/>
      <c r="AK435" s="49"/>
      <c r="AL435" s="49"/>
      <c r="AM435" s="49"/>
      <c r="AN435" s="49"/>
      <c r="AO435" s="49"/>
      <c r="AP435" s="49"/>
      <c r="AQ435" s="49"/>
      <c r="AR435" s="49"/>
      <c r="AS435" s="49"/>
      <c r="AT435" s="49"/>
      <c r="AU435" s="49"/>
      <c r="AV435" s="49"/>
      <c r="AW435" s="49"/>
      <c r="AX435" s="49"/>
      <c r="AY435" s="49"/>
      <c r="AZ435" s="49"/>
      <c r="BA435" s="49"/>
      <c r="BB435" s="49"/>
      <c r="BC435" s="49"/>
      <c r="BD435" s="49"/>
      <c r="BE435" s="49"/>
      <c r="BF435" s="49"/>
      <c r="BG435" s="49"/>
      <c r="BH435" s="49"/>
      <c r="BI435" s="49"/>
    </row>
    <row r="436" spans="1:61" s="105" customFormat="1" ht="12.75">
      <c r="A436" s="120" t="s">
        <v>11</v>
      </c>
      <c r="B436" s="120">
        <v>1</v>
      </c>
      <c r="C436" s="121" t="s">
        <v>12</v>
      </c>
      <c r="D436" s="64" t="s">
        <v>385</v>
      </c>
      <c r="E436" s="121" t="s">
        <v>266</v>
      </c>
      <c r="F436" s="121" t="s">
        <v>380</v>
      </c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K436" s="49"/>
      <c r="AL436" s="49"/>
      <c r="AM436" s="49"/>
      <c r="AN436" s="49"/>
      <c r="AO436" s="49"/>
      <c r="AP436" s="49"/>
      <c r="AQ436" s="49"/>
      <c r="AR436" s="49"/>
      <c r="AS436" s="49"/>
      <c r="AT436" s="49"/>
      <c r="AU436" s="49"/>
      <c r="AV436" s="49"/>
      <c r="AW436" s="49"/>
      <c r="AX436" s="49"/>
      <c r="AY436" s="49"/>
      <c r="AZ436" s="49"/>
      <c r="BA436" s="49"/>
      <c r="BB436" s="49"/>
      <c r="BC436" s="49"/>
      <c r="BD436" s="49"/>
      <c r="BE436" s="49"/>
      <c r="BF436" s="49"/>
      <c r="BG436" s="49"/>
      <c r="BH436" s="49"/>
      <c r="BI436" s="49"/>
    </row>
    <row r="437" spans="1:61" s="105" customFormat="1" ht="12.75">
      <c r="A437" s="113" t="s">
        <v>31</v>
      </c>
      <c r="B437" s="113">
        <v>1</v>
      </c>
      <c r="C437" s="114" t="s">
        <v>12</v>
      </c>
      <c r="D437" s="64" t="s">
        <v>465</v>
      </c>
      <c r="E437" s="114"/>
      <c r="F437" s="114" t="s">
        <v>444</v>
      </c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K437" s="49"/>
      <c r="AL437" s="49"/>
      <c r="AM437" s="49"/>
      <c r="AN437" s="49"/>
      <c r="AO437" s="49"/>
      <c r="AP437" s="49"/>
      <c r="AQ437" s="49"/>
      <c r="AR437" s="49"/>
      <c r="AS437" s="49"/>
      <c r="AT437" s="49"/>
      <c r="AU437" s="49"/>
      <c r="AV437" s="49"/>
      <c r="AW437" s="49"/>
      <c r="AX437" s="49"/>
      <c r="AY437" s="49"/>
      <c r="AZ437" s="49"/>
      <c r="BA437" s="49"/>
      <c r="BB437" s="49"/>
      <c r="BC437" s="49"/>
      <c r="BD437" s="49"/>
      <c r="BE437" s="49"/>
      <c r="BF437" s="49"/>
      <c r="BG437" s="49"/>
      <c r="BH437" s="49"/>
      <c r="BI437" s="49"/>
    </row>
    <row r="438" spans="1:61" s="105" customFormat="1" ht="12.75">
      <c r="A438" s="113" t="s">
        <v>11</v>
      </c>
      <c r="B438" s="113">
        <v>1</v>
      </c>
      <c r="C438" s="114" t="s">
        <v>12</v>
      </c>
      <c r="D438" s="64" t="s">
        <v>339</v>
      </c>
      <c r="E438" s="114"/>
      <c r="F438" s="114" t="s">
        <v>327</v>
      </c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K438" s="49"/>
      <c r="AL438" s="49"/>
      <c r="AM438" s="49"/>
      <c r="AN438" s="49"/>
      <c r="AO438" s="49"/>
      <c r="AP438" s="49"/>
      <c r="AQ438" s="49"/>
      <c r="AR438" s="49"/>
      <c r="AS438" s="49"/>
      <c r="AT438" s="49"/>
      <c r="AU438" s="49"/>
      <c r="AV438" s="49"/>
      <c r="AW438" s="49"/>
      <c r="AX438" s="49"/>
      <c r="AY438" s="49"/>
      <c r="AZ438" s="49"/>
      <c r="BA438" s="49"/>
      <c r="BB438" s="49"/>
      <c r="BC438" s="49"/>
      <c r="BD438" s="49"/>
      <c r="BE438" s="49"/>
      <c r="BF438" s="49"/>
      <c r="BG438" s="49"/>
      <c r="BH438" s="49"/>
      <c r="BI438" s="49"/>
    </row>
    <row r="439" spans="1:61" s="105" customFormat="1" ht="12.75">
      <c r="A439" s="113" t="s">
        <v>11</v>
      </c>
      <c r="B439" s="113">
        <v>1</v>
      </c>
      <c r="C439" s="114" t="s">
        <v>12</v>
      </c>
      <c r="D439" s="64" t="s">
        <v>448</v>
      </c>
      <c r="E439" s="114"/>
      <c r="F439" s="114" t="s">
        <v>444</v>
      </c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  <c r="AL439" s="49"/>
      <c r="AM439" s="49"/>
      <c r="AN439" s="49"/>
      <c r="AO439" s="49"/>
      <c r="AP439" s="49"/>
      <c r="AQ439" s="49"/>
      <c r="AR439" s="49"/>
      <c r="AS439" s="49"/>
      <c r="AT439" s="49"/>
      <c r="AU439" s="49"/>
      <c r="AV439" s="49"/>
      <c r="AW439" s="49"/>
      <c r="AX439" s="49"/>
      <c r="AY439" s="49"/>
      <c r="AZ439" s="49"/>
      <c r="BA439" s="49"/>
      <c r="BB439" s="49"/>
      <c r="BC439" s="49"/>
      <c r="BD439" s="49"/>
      <c r="BE439" s="49"/>
      <c r="BF439" s="49"/>
      <c r="BG439" s="49"/>
      <c r="BH439" s="49"/>
      <c r="BI439" s="49"/>
    </row>
    <row r="440" spans="1:61" s="105" customFormat="1" ht="12.75">
      <c r="A440" s="120" t="s">
        <v>11</v>
      </c>
      <c r="B440" s="120">
        <v>1</v>
      </c>
      <c r="C440" s="121" t="s">
        <v>12</v>
      </c>
      <c r="D440" s="64" t="s">
        <v>345</v>
      </c>
      <c r="E440" s="121" t="s">
        <v>266</v>
      </c>
      <c r="F440" s="121" t="s">
        <v>327</v>
      </c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  <c r="AK440" s="49"/>
      <c r="AL440" s="49"/>
      <c r="AM440" s="49"/>
      <c r="AN440" s="49"/>
      <c r="AO440" s="49"/>
      <c r="AP440" s="49"/>
      <c r="AQ440" s="49"/>
      <c r="AR440" s="49"/>
      <c r="AS440" s="49"/>
      <c r="AT440" s="49"/>
      <c r="AU440" s="49"/>
      <c r="AV440" s="49"/>
      <c r="AW440" s="49"/>
      <c r="AX440" s="49"/>
      <c r="AY440" s="49"/>
      <c r="AZ440" s="49"/>
      <c r="BA440" s="49"/>
      <c r="BB440" s="49"/>
      <c r="BC440" s="49"/>
      <c r="BD440" s="49"/>
      <c r="BE440" s="49"/>
      <c r="BF440" s="49"/>
      <c r="BG440" s="49"/>
      <c r="BH440" s="49"/>
      <c r="BI440" s="49"/>
    </row>
    <row r="441" spans="1:61" s="105" customFormat="1" ht="12.75">
      <c r="A441" s="120" t="s">
        <v>11</v>
      </c>
      <c r="B441" s="120">
        <v>1</v>
      </c>
      <c r="C441" s="121" t="s">
        <v>12</v>
      </c>
      <c r="D441" s="64" t="s">
        <v>511</v>
      </c>
      <c r="E441" s="121" t="s">
        <v>266</v>
      </c>
      <c r="F441" s="120" t="s">
        <v>1</v>
      </c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  <c r="AK441" s="49"/>
      <c r="AL441" s="49"/>
      <c r="AM441" s="49"/>
      <c r="AN441" s="49"/>
      <c r="AO441" s="49"/>
      <c r="AP441" s="49"/>
      <c r="AQ441" s="49"/>
      <c r="AR441" s="49"/>
      <c r="AS441" s="49"/>
      <c r="AT441" s="49"/>
      <c r="AU441" s="49"/>
      <c r="AV441" s="49"/>
      <c r="AW441" s="49"/>
      <c r="AX441" s="49"/>
      <c r="AY441" s="49"/>
      <c r="AZ441" s="49"/>
      <c r="BA441" s="49"/>
      <c r="BB441" s="49"/>
      <c r="BC441" s="49"/>
      <c r="BD441" s="49"/>
      <c r="BE441" s="49"/>
      <c r="BF441" s="49"/>
      <c r="BG441" s="49"/>
      <c r="BH441" s="49"/>
      <c r="BI441" s="49"/>
    </row>
    <row r="442" spans="1:61" s="105" customFormat="1" ht="12.75">
      <c r="A442" s="115" t="s">
        <v>11</v>
      </c>
      <c r="B442" s="115">
        <v>1</v>
      </c>
      <c r="C442" s="116" t="s">
        <v>12</v>
      </c>
      <c r="D442" s="64" t="s">
        <v>509</v>
      </c>
      <c r="E442" s="116" t="s">
        <v>265</v>
      </c>
      <c r="F442" s="115" t="s">
        <v>1</v>
      </c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  <c r="AL442" s="49"/>
      <c r="AM442" s="49"/>
      <c r="AN442" s="49"/>
      <c r="AO442" s="49"/>
      <c r="AP442" s="49"/>
      <c r="AQ442" s="49"/>
      <c r="AR442" s="49"/>
      <c r="AS442" s="49"/>
      <c r="AT442" s="49"/>
      <c r="AU442" s="49"/>
      <c r="AV442" s="49"/>
      <c r="AW442" s="49"/>
      <c r="AX442" s="49"/>
      <c r="AY442" s="49"/>
      <c r="AZ442" s="49"/>
      <c r="BA442" s="49"/>
      <c r="BB442" s="49"/>
      <c r="BC442" s="49"/>
      <c r="BD442" s="49"/>
      <c r="BE442" s="49"/>
      <c r="BF442" s="49"/>
      <c r="BG442" s="49"/>
      <c r="BH442" s="49"/>
      <c r="BI442" s="49"/>
    </row>
    <row r="443" spans="1:61" s="105" customFormat="1" ht="12.75">
      <c r="A443" s="113" t="s">
        <v>31</v>
      </c>
      <c r="B443" s="113">
        <v>1</v>
      </c>
      <c r="C443" s="114" t="s">
        <v>12</v>
      </c>
      <c r="D443" s="64" t="s">
        <v>490</v>
      </c>
      <c r="E443" s="114"/>
      <c r="F443" s="114" t="s">
        <v>468</v>
      </c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  <c r="AJ443" s="49"/>
      <c r="AK443" s="49"/>
      <c r="AL443" s="49"/>
      <c r="AM443" s="49"/>
      <c r="AN443" s="49"/>
      <c r="AO443" s="49"/>
      <c r="AP443" s="49"/>
      <c r="AQ443" s="49"/>
      <c r="AR443" s="49"/>
      <c r="AS443" s="49"/>
      <c r="AT443" s="49"/>
      <c r="AU443" s="49"/>
      <c r="AV443" s="49"/>
      <c r="AW443" s="49"/>
      <c r="AX443" s="49"/>
      <c r="AY443" s="49"/>
      <c r="AZ443" s="49"/>
      <c r="BA443" s="49"/>
      <c r="BB443" s="49"/>
      <c r="BC443" s="49"/>
      <c r="BD443" s="49"/>
      <c r="BE443" s="49"/>
      <c r="BF443" s="49"/>
      <c r="BG443" s="49"/>
      <c r="BH443" s="49"/>
      <c r="BI443" s="49"/>
    </row>
    <row r="444" spans="1:61" s="105" customFormat="1" ht="12.75">
      <c r="A444" s="113" t="s">
        <v>11</v>
      </c>
      <c r="B444" s="113">
        <v>1</v>
      </c>
      <c r="C444" s="114" t="s">
        <v>12</v>
      </c>
      <c r="D444" s="64" t="s">
        <v>416</v>
      </c>
      <c r="E444" s="114"/>
      <c r="F444" s="114" t="s">
        <v>411</v>
      </c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  <c r="AL444" s="49"/>
      <c r="AM444" s="49"/>
      <c r="AN444" s="49"/>
      <c r="AO444" s="49"/>
      <c r="AP444" s="49"/>
      <c r="AQ444" s="49"/>
      <c r="AR444" s="49"/>
      <c r="AS444" s="49"/>
      <c r="AT444" s="49"/>
      <c r="AU444" s="49"/>
      <c r="AV444" s="49"/>
      <c r="AW444" s="49"/>
      <c r="AX444" s="49"/>
      <c r="AY444" s="49"/>
      <c r="AZ444" s="49"/>
      <c r="BA444" s="49"/>
      <c r="BB444" s="49"/>
      <c r="BC444" s="49"/>
      <c r="BD444" s="49"/>
      <c r="BE444" s="49"/>
      <c r="BF444" s="49"/>
      <c r="BG444" s="49"/>
      <c r="BH444" s="49"/>
      <c r="BI444" s="49"/>
    </row>
    <row r="445" spans="1:61" s="105" customFormat="1" ht="12.75">
      <c r="A445" s="42" t="s">
        <v>8</v>
      </c>
      <c r="B445" s="42">
        <v>1</v>
      </c>
      <c r="C445" s="117" t="s">
        <v>9</v>
      </c>
      <c r="D445" s="64" t="s">
        <v>302</v>
      </c>
      <c r="E445" s="117" t="s">
        <v>274</v>
      </c>
      <c r="F445" s="117" t="s">
        <v>300</v>
      </c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  <c r="AJ445" s="49"/>
      <c r="AK445" s="49"/>
      <c r="AL445" s="49"/>
      <c r="AM445" s="49"/>
      <c r="AN445" s="49"/>
      <c r="AO445" s="49"/>
      <c r="AP445" s="49"/>
      <c r="AQ445" s="49"/>
      <c r="AR445" s="49"/>
      <c r="AS445" s="49"/>
      <c r="AT445" s="49"/>
      <c r="AU445" s="49"/>
      <c r="AV445" s="49"/>
      <c r="AW445" s="49"/>
      <c r="AX445" s="49"/>
      <c r="AY445" s="49"/>
      <c r="AZ445" s="49"/>
      <c r="BA445" s="49"/>
      <c r="BB445" s="49"/>
      <c r="BC445" s="49"/>
      <c r="BD445" s="49"/>
      <c r="BE445" s="49"/>
      <c r="BF445" s="49"/>
      <c r="BG445" s="49"/>
      <c r="BH445" s="49"/>
      <c r="BI445" s="49"/>
    </row>
    <row r="446" spans="1:61" s="105" customFormat="1" ht="12.75">
      <c r="A446" s="115" t="s">
        <v>19</v>
      </c>
      <c r="B446" s="115">
        <v>1</v>
      </c>
      <c r="C446" s="116" t="s">
        <v>20</v>
      </c>
      <c r="D446" s="64" t="s">
        <v>514</v>
      </c>
      <c r="E446" s="116" t="s">
        <v>265</v>
      </c>
      <c r="F446" s="115" t="s">
        <v>1</v>
      </c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  <c r="AL446" s="49"/>
      <c r="AM446" s="49"/>
      <c r="AN446" s="49"/>
      <c r="AO446" s="49"/>
      <c r="AP446" s="49"/>
      <c r="AQ446" s="49"/>
      <c r="AR446" s="49"/>
      <c r="AS446" s="49"/>
      <c r="AT446" s="49"/>
      <c r="AU446" s="49"/>
      <c r="AV446" s="49"/>
      <c r="AW446" s="49"/>
      <c r="AX446" s="49"/>
      <c r="AY446" s="49"/>
      <c r="AZ446" s="49"/>
      <c r="BA446" s="49"/>
      <c r="BB446" s="49"/>
      <c r="BC446" s="49"/>
      <c r="BD446" s="49"/>
      <c r="BE446" s="49"/>
      <c r="BF446" s="49"/>
      <c r="BG446" s="49"/>
      <c r="BH446" s="49"/>
      <c r="BI446" s="49"/>
    </row>
    <row r="447" spans="1:61" s="105" customFormat="1" ht="12.75">
      <c r="A447" s="113" t="s">
        <v>31</v>
      </c>
      <c r="B447" s="113">
        <v>1</v>
      </c>
      <c r="C447" s="114" t="s">
        <v>12</v>
      </c>
      <c r="D447" s="64" t="s">
        <v>374</v>
      </c>
      <c r="E447" s="114"/>
      <c r="F447" s="114" t="s">
        <v>327</v>
      </c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  <c r="AJ447" s="49"/>
      <c r="AK447" s="49"/>
      <c r="AL447" s="49"/>
      <c r="AM447" s="49"/>
      <c r="AN447" s="49"/>
      <c r="AO447" s="49"/>
      <c r="AP447" s="49"/>
      <c r="AQ447" s="49"/>
      <c r="AR447" s="49"/>
      <c r="AS447" s="49"/>
      <c r="AT447" s="49"/>
      <c r="AU447" s="49"/>
      <c r="AV447" s="49"/>
      <c r="AW447" s="49"/>
      <c r="AX447" s="49"/>
      <c r="AY447" s="49"/>
      <c r="AZ447" s="49"/>
      <c r="BA447" s="49"/>
      <c r="BB447" s="49"/>
      <c r="BC447" s="49"/>
      <c r="BD447" s="49"/>
      <c r="BE447" s="49"/>
      <c r="BF447" s="49"/>
      <c r="BG447" s="49"/>
      <c r="BH447" s="49"/>
      <c r="BI447" s="49"/>
    </row>
    <row r="448" spans="1:61" s="105" customFormat="1" ht="12.75">
      <c r="A448" s="115" t="s">
        <v>22</v>
      </c>
      <c r="B448" s="115">
        <v>1</v>
      </c>
      <c r="C448" s="116" t="s">
        <v>25</v>
      </c>
      <c r="D448" s="64" t="s">
        <v>503</v>
      </c>
      <c r="E448" s="116" t="s">
        <v>265</v>
      </c>
      <c r="F448" s="116" t="s">
        <v>492</v>
      </c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  <c r="AJ448" s="49"/>
      <c r="AK448" s="49"/>
      <c r="AL448" s="49"/>
      <c r="AM448" s="49"/>
      <c r="AN448" s="49"/>
      <c r="AO448" s="49"/>
      <c r="AP448" s="49"/>
      <c r="AQ448" s="49"/>
      <c r="AR448" s="49"/>
      <c r="AS448" s="49"/>
      <c r="AT448" s="49"/>
      <c r="AU448" s="49"/>
      <c r="AV448" s="49"/>
      <c r="AW448" s="49"/>
      <c r="AX448" s="49"/>
      <c r="AY448" s="49"/>
      <c r="AZ448" s="49"/>
      <c r="BA448" s="49"/>
      <c r="BB448" s="49"/>
      <c r="BC448" s="49"/>
      <c r="BD448" s="49"/>
      <c r="BE448" s="49"/>
      <c r="BF448" s="49"/>
      <c r="BG448" s="49"/>
      <c r="BH448" s="49"/>
      <c r="BI448" s="49"/>
    </row>
    <row r="449" spans="1:61" s="105" customFormat="1" ht="12.75">
      <c r="A449" s="113" t="s">
        <v>15</v>
      </c>
      <c r="B449" s="113">
        <v>1</v>
      </c>
      <c r="C449" s="114" t="s">
        <v>16</v>
      </c>
      <c r="D449" s="64" t="s">
        <v>368</v>
      </c>
      <c r="E449" s="114"/>
      <c r="F449" s="114" t="s">
        <v>380</v>
      </c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  <c r="AJ449" s="49"/>
      <c r="AK449" s="49"/>
      <c r="AL449" s="49"/>
      <c r="AM449" s="49"/>
      <c r="AN449" s="49"/>
      <c r="AO449" s="49"/>
      <c r="AP449" s="49"/>
      <c r="AQ449" s="49"/>
      <c r="AR449" s="49"/>
      <c r="AS449" s="49"/>
      <c r="AT449" s="49"/>
      <c r="AU449" s="49"/>
      <c r="AV449" s="49"/>
      <c r="AW449" s="49"/>
      <c r="AX449" s="49"/>
      <c r="AY449" s="49"/>
      <c r="AZ449" s="49"/>
      <c r="BA449" s="49"/>
      <c r="BB449" s="49"/>
      <c r="BC449" s="49"/>
      <c r="BD449" s="49"/>
      <c r="BE449" s="49"/>
      <c r="BF449" s="49"/>
      <c r="BG449" s="49"/>
      <c r="BH449" s="49"/>
      <c r="BI449" s="49"/>
    </row>
    <row r="450" spans="1:61" s="105" customFormat="1" ht="12.75">
      <c r="A450" s="120" t="s">
        <v>22</v>
      </c>
      <c r="B450" s="120">
        <v>1</v>
      </c>
      <c r="C450" s="121" t="s">
        <v>25</v>
      </c>
      <c r="D450" s="64" t="s">
        <v>368</v>
      </c>
      <c r="E450" s="121" t="s">
        <v>266</v>
      </c>
      <c r="F450" s="121" t="s">
        <v>327</v>
      </c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  <c r="AJ450" s="49"/>
      <c r="AK450" s="49"/>
      <c r="AL450" s="49"/>
      <c r="AM450" s="49"/>
      <c r="AN450" s="49"/>
      <c r="AO450" s="49"/>
      <c r="AP450" s="49"/>
      <c r="AQ450" s="49"/>
      <c r="AR450" s="49"/>
      <c r="AS450" s="49"/>
      <c r="AT450" s="49"/>
      <c r="AU450" s="49"/>
      <c r="AV450" s="49"/>
      <c r="AW450" s="49"/>
      <c r="AX450" s="49"/>
      <c r="AY450" s="49"/>
      <c r="AZ450" s="49"/>
      <c r="BA450" s="49"/>
      <c r="BB450" s="49"/>
      <c r="BC450" s="49"/>
      <c r="BD450" s="49"/>
      <c r="BE450" s="49"/>
      <c r="BF450" s="49"/>
      <c r="BG450" s="49"/>
      <c r="BH450" s="49"/>
      <c r="BI450" s="49"/>
    </row>
    <row r="451" spans="1:61" s="105" customFormat="1" ht="12.75">
      <c r="A451" s="42" t="s">
        <v>22</v>
      </c>
      <c r="B451" s="42">
        <v>1</v>
      </c>
      <c r="C451" s="117" t="s">
        <v>27</v>
      </c>
      <c r="D451" s="64" t="s">
        <v>279</v>
      </c>
      <c r="E451" s="117" t="s">
        <v>274</v>
      </c>
      <c r="F451" s="117" t="s">
        <v>259</v>
      </c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K451" s="49"/>
      <c r="AL451" s="49"/>
      <c r="AM451" s="49"/>
      <c r="AN451" s="49"/>
      <c r="AO451" s="49"/>
      <c r="AP451" s="49"/>
      <c r="AQ451" s="49"/>
      <c r="AR451" s="49"/>
      <c r="AS451" s="49"/>
      <c r="AT451" s="49"/>
      <c r="AU451" s="49"/>
      <c r="AV451" s="49"/>
      <c r="AW451" s="49"/>
      <c r="AX451" s="49"/>
      <c r="AY451" s="49"/>
      <c r="AZ451" s="49"/>
      <c r="BA451" s="49"/>
      <c r="BB451" s="49"/>
      <c r="BC451" s="49"/>
      <c r="BD451" s="49"/>
      <c r="BE451" s="49"/>
      <c r="BF451" s="49"/>
      <c r="BG451" s="49"/>
      <c r="BH451" s="49"/>
      <c r="BI451" s="49"/>
    </row>
    <row r="452" spans="1:61" s="105" customFormat="1" ht="12.75">
      <c r="A452" s="115" t="s">
        <v>22</v>
      </c>
      <c r="B452" s="115">
        <v>2</v>
      </c>
      <c r="C452" s="116" t="s">
        <v>26</v>
      </c>
      <c r="D452" s="64" t="s">
        <v>369</v>
      </c>
      <c r="E452" s="116" t="s">
        <v>265</v>
      </c>
      <c r="F452" s="116" t="s">
        <v>444</v>
      </c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  <c r="AL452" s="49"/>
      <c r="AM452" s="49"/>
      <c r="AN452" s="49"/>
      <c r="AO452" s="49"/>
      <c r="AP452" s="49"/>
      <c r="AQ452" s="49"/>
      <c r="AR452" s="49"/>
      <c r="AS452" s="49"/>
      <c r="AT452" s="49"/>
      <c r="AU452" s="49"/>
      <c r="AV452" s="49"/>
      <c r="AW452" s="49"/>
      <c r="AX452" s="49"/>
      <c r="AY452" s="49"/>
      <c r="AZ452" s="49"/>
      <c r="BA452" s="49"/>
      <c r="BB452" s="49"/>
      <c r="BC452" s="49"/>
      <c r="BD452" s="49"/>
      <c r="BE452" s="49"/>
      <c r="BF452" s="49"/>
      <c r="BG452" s="49"/>
      <c r="BH452" s="49"/>
      <c r="BI452" s="49"/>
    </row>
    <row r="453" spans="1:61" s="105" customFormat="1" ht="12.75">
      <c r="A453" s="120" t="s">
        <v>22</v>
      </c>
      <c r="B453" s="120">
        <v>3</v>
      </c>
      <c r="C453" s="121" t="s">
        <v>26</v>
      </c>
      <c r="D453" s="64" t="s">
        <v>369</v>
      </c>
      <c r="E453" s="121" t="s">
        <v>266</v>
      </c>
      <c r="F453" s="121" t="s">
        <v>444</v>
      </c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  <c r="AJ453" s="49"/>
      <c r="AK453" s="49"/>
      <c r="AL453" s="49"/>
      <c r="AM453" s="49"/>
      <c r="AN453" s="49"/>
      <c r="AO453" s="49"/>
      <c r="AP453" s="49"/>
      <c r="AQ453" s="49"/>
      <c r="AR453" s="49"/>
      <c r="AS453" s="49"/>
      <c r="AT453" s="49"/>
      <c r="AU453" s="49"/>
      <c r="AV453" s="49"/>
      <c r="AW453" s="49"/>
      <c r="AX453" s="49"/>
      <c r="AY453" s="49"/>
      <c r="AZ453" s="49"/>
      <c r="BA453" s="49"/>
      <c r="BB453" s="49"/>
      <c r="BC453" s="49"/>
      <c r="BD453" s="49"/>
      <c r="BE453" s="49"/>
      <c r="BF453" s="49"/>
      <c r="BG453" s="49"/>
      <c r="BH453" s="49"/>
      <c r="BI453" s="49"/>
    </row>
    <row r="454" spans="1:61" s="105" customFormat="1" ht="12.75">
      <c r="A454" s="120" t="s">
        <v>22</v>
      </c>
      <c r="B454" s="120">
        <v>1</v>
      </c>
      <c r="C454" s="121" t="s">
        <v>26</v>
      </c>
      <c r="D454" s="64" t="s">
        <v>369</v>
      </c>
      <c r="E454" s="121" t="s">
        <v>266</v>
      </c>
      <c r="F454" s="121" t="s">
        <v>327</v>
      </c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  <c r="AI454" s="49"/>
      <c r="AJ454" s="49"/>
      <c r="AK454" s="49"/>
      <c r="AL454" s="49"/>
      <c r="AM454" s="49"/>
      <c r="AN454" s="49"/>
      <c r="AO454" s="49"/>
      <c r="AP454" s="49"/>
      <c r="AQ454" s="49"/>
      <c r="AR454" s="49"/>
      <c r="AS454" s="49"/>
      <c r="AT454" s="49"/>
      <c r="AU454" s="49"/>
      <c r="AV454" s="49"/>
      <c r="AW454" s="49"/>
      <c r="AX454" s="49"/>
      <c r="AY454" s="49"/>
      <c r="AZ454" s="49"/>
      <c r="BA454" s="49"/>
      <c r="BB454" s="49"/>
      <c r="BC454" s="49"/>
      <c r="BD454" s="49"/>
      <c r="BE454" s="49"/>
      <c r="BF454" s="49"/>
      <c r="BG454" s="49"/>
      <c r="BH454" s="49"/>
      <c r="BI454" s="49"/>
    </row>
    <row r="455" spans="1:61" s="105" customFormat="1" ht="12.75">
      <c r="A455" s="120" t="s">
        <v>22</v>
      </c>
      <c r="B455" s="120">
        <v>1</v>
      </c>
      <c r="C455" s="121" t="s">
        <v>28</v>
      </c>
      <c r="D455" s="64" t="s">
        <v>369</v>
      </c>
      <c r="E455" s="121" t="s">
        <v>266</v>
      </c>
      <c r="F455" s="121" t="s">
        <v>380</v>
      </c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  <c r="AJ455" s="49"/>
      <c r="AK455" s="49"/>
      <c r="AL455" s="49"/>
      <c r="AM455" s="49"/>
      <c r="AN455" s="49"/>
      <c r="AO455" s="49"/>
      <c r="AP455" s="49"/>
      <c r="AQ455" s="49"/>
      <c r="AR455" s="49"/>
      <c r="AS455" s="49"/>
      <c r="AT455" s="49"/>
      <c r="AU455" s="49"/>
      <c r="AV455" s="49"/>
      <c r="AW455" s="49"/>
      <c r="AX455" s="49"/>
      <c r="AY455" s="49"/>
      <c r="AZ455" s="49"/>
      <c r="BA455" s="49"/>
      <c r="BB455" s="49"/>
      <c r="BC455" s="49"/>
      <c r="BD455" s="49"/>
      <c r="BE455" s="49"/>
      <c r="BF455" s="49"/>
      <c r="BG455" s="49"/>
      <c r="BH455" s="49"/>
      <c r="BI455" s="49"/>
    </row>
    <row r="456" spans="1:61" s="105" customFormat="1" ht="12.75">
      <c r="A456" s="120" t="s">
        <v>31</v>
      </c>
      <c r="B456" s="120">
        <v>1</v>
      </c>
      <c r="C456" s="121" t="s">
        <v>297</v>
      </c>
      <c r="D456" s="64" t="s">
        <v>369</v>
      </c>
      <c r="E456" s="121" t="s">
        <v>266</v>
      </c>
      <c r="F456" s="120" t="s">
        <v>1</v>
      </c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  <c r="AI456" s="49"/>
      <c r="AJ456" s="49"/>
      <c r="AK456" s="49"/>
      <c r="AL456" s="49"/>
      <c r="AM456" s="49"/>
      <c r="AN456" s="49"/>
      <c r="AO456" s="49"/>
      <c r="AP456" s="49"/>
      <c r="AQ456" s="49"/>
      <c r="AR456" s="49"/>
      <c r="AS456" s="49"/>
      <c r="AT456" s="49"/>
      <c r="AU456" s="49"/>
      <c r="AV456" s="49"/>
      <c r="AW456" s="49"/>
      <c r="AX456" s="49"/>
      <c r="AY456" s="49"/>
      <c r="AZ456" s="49"/>
      <c r="BA456" s="49"/>
      <c r="BB456" s="49"/>
      <c r="BC456" s="49"/>
      <c r="BD456" s="49"/>
      <c r="BE456" s="49"/>
      <c r="BF456" s="49"/>
      <c r="BG456" s="49"/>
      <c r="BH456" s="49"/>
      <c r="BI456" s="49"/>
    </row>
    <row r="457" spans="1:61" s="105" customFormat="1" ht="12.75">
      <c r="A457" s="115" t="s">
        <v>19</v>
      </c>
      <c r="B457" s="115">
        <v>1</v>
      </c>
      <c r="C457" s="116" t="s">
        <v>20</v>
      </c>
      <c r="D457" s="64" t="s">
        <v>388</v>
      </c>
      <c r="E457" s="116" t="s">
        <v>265</v>
      </c>
      <c r="F457" s="116" t="s">
        <v>411</v>
      </c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  <c r="AK457" s="49"/>
      <c r="AL457" s="49"/>
      <c r="AM457" s="49"/>
      <c r="AN457" s="49"/>
      <c r="AO457" s="49"/>
      <c r="AP457" s="49"/>
      <c r="AQ457" s="49"/>
      <c r="AR457" s="49"/>
      <c r="AS457" s="49"/>
      <c r="AT457" s="49"/>
      <c r="AU457" s="49"/>
      <c r="AV457" s="49"/>
      <c r="AW457" s="49"/>
      <c r="AX457" s="49"/>
      <c r="AY457" s="49"/>
      <c r="AZ457" s="49"/>
      <c r="BA457" s="49"/>
      <c r="BB457" s="49"/>
      <c r="BC457" s="49"/>
      <c r="BD457" s="49"/>
      <c r="BE457" s="49"/>
      <c r="BF457" s="49"/>
      <c r="BG457" s="49"/>
      <c r="BH457" s="49"/>
      <c r="BI457" s="49"/>
    </row>
    <row r="458" spans="1:61" s="105" customFormat="1" ht="12.75">
      <c r="A458" s="115" t="s">
        <v>19</v>
      </c>
      <c r="B458" s="115">
        <v>1</v>
      </c>
      <c r="C458" s="116" t="s">
        <v>20</v>
      </c>
      <c r="D458" s="64" t="s">
        <v>388</v>
      </c>
      <c r="E458" s="116" t="s">
        <v>265</v>
      </c>
      <c r="F458" s="116" t="s">
        <v>380</v>
      </c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  <c r="AI458" s="49"/>
      <c r="AJ458" s="49"/>
      <c r="AK458" s="49"/>
      <c r="AL458" s="49"/>
      <c r="AM458" s="49"/>
      <c r="AN458" s="49"/>
      <c r="AO458" s="49"/>
      <c r="AP458" s="49"/>
      <c r="AQ458" s="49"/>
      <c r="AR458" s="49"/>
      <c r="AS458" s="49"/>
      <c r="AT458" s="49"/>
      <c r="AU458" s="49"/>
      <c r="AV458" s="49"/>
      <c r="AW458" s="49"/>
      <c r="AX458" s="49"/>
      <c r="AY458" s="49"/>
      <c r="AZ458" s="49"/>
      <c r="BA458" s="49"/>
      <c r="BB458" s="49"/>
      <c r="BC458" s="49"/>
      <c r="BD458" s="49"/>
      <c r="BE458" s="49"/>
      <c r="BF458" s="49"/>
      <c r="BG458" s="49"/>
      <c r="BH458" s="49"/>
      <c r="BI458" s="49"/>
    </row>
    <row r="459" spans="1:61" s="105" customFormat="1" ht="12.75">
      <c r="A459" s="120" t="s">
        <v>19</v>
      </c>
      <c r="B459" s="120">
        <v>1</v>
      </c>
      <c r="C459" s="121" t="s">
        <v>20</v>
      </c>
      <c r="D459" s="64" t="s">
        <v>388</v>
      </c>
      <c r="E459" s="121" t="s">
        <v>266</v>
      </c>
      <c r="F459" s="121" t="s">
        <v>444</v>
      </c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  <c r="AI459" s="49"/>
      <c r="AJ459" s="49"/>
      <c r="AK459" s="49"/>
      <c r="AL459" s="49"/>
      <c r="AM459" s="49"/>
      <c r="AN459" s="49"/>
      <c r="AO459" s="49"/>
      <c r="AP459" s="49"/>
      <c r="AQ459" s="49"/>
      <c r="AR459" s="49"/>
      <c r="AS459" s="49"/>
      <c r="AT459" s="49"/>
      <c r="AU459" s="49"/>
      <c r="AV459" s="49"/>
      <c r="AW459" s="49"/>
      <c r="AX459" s="49"/>
      <c r="AY459" s="49"/>
      <c r="AZ459" s="49"/>
      <c r="BA459" s="49"/>
      <c r="BB459" s="49"/>
      <c r="BC459" s="49"/>
      <c r="BD459" s="49"/>
      <c r="BE459" s="49"/>
      <c r="BF459" s="49"/>
      <c r="BG459" s="49"/>
      <c r="BH459" s="49"/>
      <c r="BI459" s="49"/>
    </row>
    <row r="460" spans="1:61" s="105" customFormat="1" ht="12.75">
      <c r="A460" s="120" t="s">
        <v>22</v>
      </c>
      <c r="B460" s="120">
        <v>1</v>
      </c>
      <c r="C460" s="121" t="s">
        <v>26</v>
      </c>
      <c r="D460" s="64" t="s">
        <v>388</v>
      </c>
      <c r="E460" s="121" t="s">
        <v>266</v>
      </c>
      <c r="F460" s="121" t="s">
        <v>444</v>
      </c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  <c r="AJ460" s="49"/>
      <c r="AK460" s="49"/>
      <c r="AL460" s="49"/>
      <c r="AM460" s="49"/>
      <c r="AN460" s="49"/>
      <c r="AO460" s="49"/>
      <c r="AP460" s="49"/>
      <c r="AQ460" s="49"/>
      <c r="AR460" s="49"/>
      <c r="AS460" s="49"/>
      <c r="AT460" s="49"/>
      <c r="AU460" s="49"/>
      <c r="AV460" s="49"/>
      <c r="AW460" s="49"/>
      <c r="AX460" s="49"/>
      <c r="AY460" s="49"/>
      <c r="AZ460" s="49"/>
      <c r="BA460" s="49"/>
      <c r="BB460" s="49"/>
      <c r="BC460" s="49"/>
      <c r="BD460" s="49"/>
      <c r="BE460" s="49"/>
      <c r="BF460" s="49"/>
      <c r="BG460" s="49"/>
      <c r="BH460" s="49"/>
      <c r="BI460" s="49"/>
    </row>
    <row r="461" spans="1:61" s="105" customFormat="1" ht="12.75">
      <c r="A461" s="118" t="s">
        <v>22</v>
      </c>
      <c r="B461" s="118">
        <v>1</v>
      </c>
      <c r="C461" s="119" t="s">
        <v>26</v>
      </c>
      <c r="D461" s="64" t="s">
        <v>441</v>
      </c>
      <c r="E461" s="119" t="s">
        <v>293</v>
      </c>
      <c r="F461" s="119" t="s">
        <v>411</v>
      </c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9"/>
      <c r="AM461" s="49"/>
      <c r="AN461" s="49"/>
      <c r="AO461" s="49"/>
      <c r="AP461" s="49"/>
      <c r="AQ461" s="49"/>
      <c r="AR461" s="49"/>
      <c r="AS461" s="49"/>
      <c r="AT461" s="49"/>
      <c r="AU461" s="49"/>
      <c r="AV461" s="49"/>
      <c r="AW461" s="49"/>
      <c r="AX461" s="49"/>
      <c r="AY461" s="49"/>
      <c r="AZ461" s="49"/>
      <c r="BA461" s="49"/>
      <c r="BB461" s="49"/>
      <c r="BC461" s="49"/>
      <c r="BD461" s="49"/>
      <c r="BE461" s="49"/>
      <c r="BF461" s="49"/>
      <c r="BG461" s="49"/>
      <c r="BH461" s="49"/>
      <c r="BI461" s="49"/>
    </row>
    <row r="462" spans="1:61" s="105" customFormat="1" ht="12.75">
      <c r="A462" s="115" t="s">
        <v>19</v>
      </c>
      <c r="B462" s="115">
        <v>3</v>
      </c>
      <c r="C462" s="116" t="s">
        <v>20</v>
      </c>
      <c r="D462" s="64" t="s">
        <v>349</v>
      </c>
      <c r="E462" s="116" t="s">
        <v>265</v>
      </c>
      <c r="F462" s="116" t="s">
        <v>468</v>
      </c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  <c r="AI462" s="49"/>
      <c r="AJ462" s="49"/>
      <c r="AK462" s="49"/>
      <c r="AL462" s="49"/>
      <c r="AM462" s="49"/>
      <c r="AN462" s="49"/>
      <c r="AO462" s="49"/>
      <c r="AP462" s="49"/>
      <c r="AQ462" s="49"/>
      <c r="AR462" s="49"/>
      <c r="AS462" s="49"/>
      <c r="AT462" s="49"/>
      <c r="AU462" s="49"/>
      <c r="AV462" s="49"/>
      <c r="AW462" s="49"/>
      <c r="AX462" s="49"/>
      <c r="AY462" s="49"/>
      <c r="AZ462" s="49"/>
      <c r="BA462" s="49"/>
      <c r="BB462" s="49"/>
      <c r="BC462" s="49"/>
      <c r="BD462" s="49"/>
      <c r="BE462" s="49"/>
      <c r="BF462" s="49"/>
      <c r="BG462" s="49"/>
      <c r="BH462" s="49"/>
      <c r="BI462" s="49"/>
    </row>
    <row r="463" spans="1:61" s="105" customFormat="1" ht="12.75">
      <c r="A463" s="115" t="s">
        <v>19</v>
      </c>
      <c r="B463" s="115">
        <v>2</v>
      </c>
      <c r="C463" s="116" t="s">
        <v>20</v>
      </c>
      <c r="D463" s="64" t="s">
        <v>349</v>
      </c>
      <c r="E463" s="116" t="s">
        <v>265</v>
      </c>
      <c r="F463" s="116" t="s">
        <v>492</v>
      </c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9"/>
      <c r="AM463" s="49"/>
      <c r="AN463" s="49"/>
      <c r="AO463" s="49"/>
      <c r="AP463" s="49"/>
      <c r="AQ463" s="49"/>
      <c r="AR463" s="49"/>
      <c r="AS463" s="49"/>
      <c r="AT463" s="49"/>
      <c r="AU463" s="49"/>
      <c r="AV463" s="49"/>
      <c r="AW463" s="49"/>
      <c r="AX463" s="49"/>
      <c r="AY463" s="49"/>
      <c r="AZ463" s="49"/>
      <c r="BA463" s="49"/>
      <c r="BB463" s="49"/>
      <c r="BC463" s="49"/>
      <c r="BD463" s="49"/>
      <c r="BE463" s="49"/>
      <c r="BF463" s="49"/>
      <c r="BG463" s="49"/>
      <c r="BH463" s="49"/>
      <c r="BI463" s="49"/>
    </row>
    <row r="464" spans="1:61" s="106" customFormat="1" ht="12.75">
      <c r="A464" s="115" t="s">
        <v>19</v>
      </c>
      <c r="B464" s="115">
        <v>2</v>
      </c>
      <c r="C464" s="116" t="s">
        <v>20</v>
      </c>
      <c r="D464" s="64" t="s">
        <v>349</v>
      </c>
      <c r="E464" s="116" t="s">
        <v>265</v>
      </c>
      <c r="F464" s="116" t="s">
        <v>444</v>
      </c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  <c r="AJ464" s="49"/>
      <c r="AK464" s="49"/>
      <c r="AL464" s="49"/>
      <c r="AM464" s="49"/>
      <c r="AN464" s="49"/>
      <c r="AO464" s="49"/>
      <c r="AP464" s="49"/>
      <c r="AQ464" s="49"/>
      <c r="AR464" s="49"/>
      <c r="AS464" s="49"/>
      <c r="AT464" s="49"/>
      <c r="AU464" s="49"/>
      <c r="AV464" s="49"/>
      <c r="AW464" s="49"/>
      <c r="AX464" s="49"/>
      <c r="AY464" s="49"/>
      <c r="AZ464" s="49"/>
      <c r="BA464" s="49"/>
      <c r="BB464" s="49"/>
      <c r="BC464" s="49"/>
      <c r="BD464" s="49"/>
      <c r="BE464" s="49"/>
      <c r="BF464" s="49"/>
      <c r="BG464" s="49"/>
      <c r="BH464" s="49"/>
      <c r="BI464" s="49"/>
    </row>
    <row r="465" spans="1:61" s="106" customFormat="1" ht="12.75">
      <c r="A465" s="115" t="s">
        <v>19</v>
      </c>
      <c r="B465" s="115">
        <v>2</v>
      </c>
      <c r="C465" s="116" t="s">
        <v>20</v>
      </c>
      <c r="D465" s="64" t="s">
        <v>349</v>
      </c>
      <c r="E465" s="116" t="s">
        <v>265</v>
      </c>
      <c r="F465" s="116" t="s">
        <v>327</v>
      </c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K465" s="49"/>
      <c r="AL465" s="49"/>
      <c r="AM465" s="49"/>
      <c r="AN465" s="49"/>
      <c r="AO465" s="49"/>
      <c r="AP465" s="49"/>
      <c r="AQ465" s="49"/>
      <c r="AR465" s="49"/>
      <c r="AS465" s="49"/>
      <c r="AT465" s="49"/>
      <c r="AU465" s="49"/>
      <c r="AV465" s="49"/>
      <c r="AW465" s="49"/>
      <c r="AX465" s="49"/>
      <c r="AY465" s="49"/>
      <c r="AZ465" s="49"/>
      <c r="BA465" s="49"/>
      <c r="BB465" s="49"/>
      <c r="BC465" s="49"/>
      <c r="BD465" s="49"/>
      <c r="BE465" s="49"/>
      <c r="BF465" s="49"/>
      <c r="BG465" s="49"/>
      <c r="BH465" s="49"/>
      <c r="BI465" s="49"/>
    </row>
    <row r="466" spans="1:61" s="106" customFormat="1" ht="12.75">
      <c r="A466" s="115" t="s">
        <v>19</v>
      </c>
      <c r="B466" s="115">
        <v>1</v>
      </c>
      <c r="C466" s="116" t="s">
        <v>20</v>
      </c>
      <c r="D466" s="64" t="s">
        <v>349</v>
      </c>
      <c r="E466" s="116" t="s">
        <v>265</v>
      </c>
      <c r="F466" s="116" t="s">
        <v>380</v>
      </c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  <c r="AL466" s="49"/>
      <c r="AM466" s="49"/>
      <c r="AN466" s="49"/>
      <c r="AO466" s="49"/>
      <c r="AP466" s="49"/>
      <c r="AQ466" s="49"/>
      <c r="AR466" s="49"/>
      <c r="AS466" s="49"/>
      <c r="AT466" s="49"/>
      <c r="AU466" s="49"/>
      <c r="AV466" s="49"/>
      <c r="AW466" s="49"/>
      <c r="AX466" s="49"/>
      <c r="AY466" s="49"/>
      <c r="AZ466" s="49"/>
      <c r="BA466" s="49"/>
      <c r="BB466" s="49"/>
      <c r="BC466" s="49"/>
      <c r="BD466" s="49"/>
      <c r="BE466" s="49"/>
      <c r="BF466" s="49"/>
      <c r="BG466" s="49"/>
      <c r="BH466" s="49"/>
      <c r="BI466" s="49"/>
    </row>
    <row r="467" spans="1:61" s="106" customFormat="1" ht="12.75">
      <c r="A467" s="115" t="s">
        <v>19</v>
      </c>
      <c r="B467" s="115">
        <v>2</v>
      </c>
      <c r="C467" s="116" t="s">
        <v>20</v>
      </c>
      <c r="D467" s="64" t="s">
        <v>267</v>
      </c>
      <c r="E467" s="116" t="s">
        <v>265</v>
      </c>
      <c r="F467" s="116" t="s">
        <v>327</v>
      </c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  <c r="AK467" s="49"/>
      <c r="AL467" s="49"/>
      <c r="AM467" s="49"/>
      <c r="AN467" s="49"/>
      <c r="AO467" s="49"/>
      <c r="AP467" s="49"/>
      <c r="AQ467" s="49"/>
      <c r="AR467" s="49"/>
      <c r="AS467" s="49"/>
      <c r="AT467" s="49"/>
      <c r="AU467" s="49"/>
      <c r="AV467" s="49"/>
      <c r="AW467" s="49"/>
      <c r="AX467" s="49"/>
      <c r="AY467" s="49"/>
      <c r="AZ467" s="49"/>
      <c r="BA467" s="49"/>
      <c r="BB467" s="49"/>
      <c r="BC467" s="49"/>
      <c r="BD467" s="49"/>
      <c r="BE467" s="49"/>
      <c r="BF467" s="49"/>
      <c r="BG467" s="49"/>
      <c r="BH467" s="49"/>
      <c r="BI467" s="49"/>
    </row>
    <row r="468" spans="1:61" s="106" customFormat="1" ht="12.75">
      <c r="A468" s="115" t="s">
        <v>19</v>
      </c>
      <c r="B468" s="115">
        <v>1</v>
      </c>
      <c r="C468" s="116" t="s">
        <v>20</v>
      </c>
      <c r="D468" s="64" t="s">
        <v>267</v>
      </c>
      <c r="E468" s="116" t="s">
        <v>265</v>
      </c>
      <c r="F468" s="116" t="s">
        <v>259</v>
      </c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  <c r="AK468" s="49"/>
      <c r="AL468" s="49"/>
      <c r="AM468" s="49"/>
      <c r="AN468" s="49"/>
      <c r="AO468" s="49"/>
      <c r="AP468" s="49"/>
      <c r="AQ468" s="49"/>
      <c r="AR468" s="49"/>
      <c r="AS468" s="49"/>
      <c r="AT468" s="49"/>
      <c r="AU468" s="49"/>
      <c r="AV468" s="49"/>
      <c r="AW468" s="49"/>
      <c r="AX468" s="49"/>
      <c r="AY468" s="49"/>
      <c r="AZ468" s="49"/>
      <c r="BA468" s="49"/>
      <c r="BB468" s="49"/>
      <c r="BC468" s="49"/>
      <c r="BD468" s="49"/>
      <c r="BE468" s="49"/>
      <c r="BF468" s="49"/>
      <c r="BG468" s="49"/>
      <c r="BH468" s="49"/>
      <c r="BI468" s="49"/>
    </row>
    <row r="469" spans="1:61" s="106" customFormat="1" ht="12.75">
      <c r="A469" s="42" t="s">
        <v>22</v>
      </c>
      <c r="B469" s="42">
        <v>1</v>
      </c>
      <c r="C469" s="117" t="s">
        <v>26</v>
      </c>
      <c r="D469" s="64" t="s">
        <v>267</v>
      </c>
      <c r="E469" s="117" t="s">
        <v>274</v>
      </c>
      <c r="F469" s="117" t="s">
        <v>492</v>
      </c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K469" s="49"/>
      <c r="AL469" s="49"/>
      <c r="AM469" s="49"/>
      <c r="AN469" s="49"/>
      <c r="AO469" s="49"/>
      <c r="AP469" s="49"/>
      <c r="AQ469" s="49"/>
      <c r="AR469" s="49"/>
      <c r="AS469" s="49"/>
      <c r="AT469" s="49"/>
      <c r="AU469" s="49"/>
      <c r="AV469" s="49"/>
      <c r="AW469" s="49"/>
      <c r="AX469" s="49"/>
      <c r="AY469" s="49"/>
      <c r="AZ469" s="49"/>
      <c r="BA469" s="49"/>
      <c r="BB469" s="49"/>
      <c r="BC469" s="49"/>
      <c r="BD469" s="49"/>
      <c r="BE469" s="49"/>
      <c r="BF469" s="49"/>
      <c r="BG469" s="49"/>
      <c r="BH469" s="49"/>
      <c r="BI469" s="49"/>
    </row>
    <row r="470" spans="1:61" s="106" customFormat="1" ht="12.75">
      <c r="A470" s="42" t="s">
        <v>22</v>
      </c>
      <c r="B470" s="42">
        <v>1</v>
      </c>
      <c r="C470" s="117" t="s">
        <v>26</v>
      </c>
      <c r="D470" s="64" t="s">
        <v>267</v>
      </c>
      <c r="E470" s="117" t="s">
        <v>274</v>
      </c>
      <c r="F470" s="117" t="s">
        <v>444</v>
      </c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K470" s="49"/>
      <c r="AL470" s="49"/>
      <c r="AM470" s="49"/>
      <c r="AN470" s="49"/>
      <c r="AO470" s="49"/>
      <c r="AP470" s="49"/>
      <c r="AQ470" s="49"/>
      <c r="AR470" s="49"/>
      <c r="AS470" s="49"/>
      <c r="AT470" s="49"/>
      <c r="AU470" s="49"/>
      <c r="AV470" s="49"/>
      <c r="AW470" s="49"/>
      <c r="AX470" s="49"/>
      <c r="AY470" s="49"/>
      <c r="AZ470" s="49"/>
      <c r="BA470" s="49"/>
      <c r="BB470" s="49"/>
      <c r="BC470" s="49"/>
      <c r="BD470" s="49"/>
      <c r="BE470" s="49"/>
      <c r="BF470" s="49"/>
      <c r="BG470" s="49"/>
      <c r="BH470" s="49"/>
      <c r="BI470" s="49"/>
    </row>
    <row r="471" spans="1:61" s="106" customFormat="1" ht="12.75">
      <c r="A471" s="42" t="s">
        <v>22</v>
      </c>
      <c r="B471" s="42">
        <v>1</v>
      </c>
      <c r="C471" s="117" t="s">
        <v>26</v>
      </c>
      <c r="D471" s="64" t="s">
        <v>267</v>
      </c>
      <c r="E471" s="117" t="s">
        <v>274</v>
      </c>
      <c r="F471" s="117" t="s">
        <v>380</v>
      </c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  <c r="AJ471" s="49"/>
      <c r="AK471" s="49"/>
      <c r="AL471" s="49"/>
      <c r="AM471" s="49"/>
      <c r="AN471" s="49"/>
      <c r="AO471" s="49"/>
      <c r="AP471" s="49"/>
      <c r="AQ471" s="49"/>
      <c r="AR471" s="49"/>
      <c r="AS471" s="49"/>
      <c r="AT471" s="49"/>
      <c r="AU471" s="49"/>
      <c r="AV471" s="49"/>
      <c r="AW471" s="49"/>
      <c r="AX471" s="49"/>
      <c r="AY471" s="49"/>
      <c r="AZ471" s="49"/>
      <c r="BA471" s="49"/>
      <c r="BB471" s="49"/>
      <c r="BC471" s="49"/>
      <c r="BD471" s="49"/>
      <c r="BE471" s="49"/>
      <c r="BF471" s="49"/>
      <c r="BG471" s="49"/>
      <c r="BH471" s="49"/>
      <c r="BI471" s="49"/>
    </row>
    <row r="472" spans="1:61" s="106" customFormat="1" ht="12.75">
      <c r="A472" s="120" t="s">
        <v>19</v>
      </c>
      <c r="B472" s="120">
        <v>3</v>
      </c>
      <c r="C472" s="121" t="s">
        <v>20</v>
      </c>
      <c r="D472" s="64" t="s">
        <v>321</v>
      </c>
      <c r="E472" s="121" t="s">
        <v>266</v>
      </c>
      <c r="F472" s="121" t="s">
        <v>380</v>
      </c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  <c r="AI472" s="49"/>
      <c r="AJ472" s="49"/>
      <c r="AK472" s="49"/>
      <c r="AL472" s="49"/>
      <c r="AM472" s="49"/>
      <c r="AN472" s="49"/>
      <c r="AO472" s="49"/>
      <c r="AP472" s="49"/>
      <c r="AQ472" s="49"/>
      <c r="AR472" s="49"/>
      <c r="AS472" s="49"/>
      <c r="AT472" s="49"/>
      <c r="AU472" s="49"/>
      <c r="AV472" s="49"/>
      <c r="AW472" s="49"/>
      <c r="AX472" s="49"/>
      <c r="AY472" s="49"/>
      <c r="AZ472" s="49"/>
      <c r="BA472" s="49"/>
      <c r="BB472" s="49"/>
      <c r="BC472" s="49"/>
      <c r="BD472" s="49"/>
      <c r="BE472" s="49"/>
      <c r="BF472" s="49"/>
      <c r="BG472" s="49"/>
      <c r="BH472" s="49"/>
      <c r="BI472" s="49"/>
    </row>
    <row r="473" spans="1:61" s="106" customFormat="1" ht="12.75">
      <c r="A473" s="115" t="s">
        <v>22</v>
      </c>
      <c r="B473" s="115">
        <v>1</v>
      </c>
      <c r="C473" s="116" t="s">
        <v>26</v>
      </c>
      <c r="D473" s="64" t="s">
        <v>321</v>
      </c>
      <c r="E473" s="116" t="s">
        <v>265</v>
      </c>
      <c r="F473" s="116" t="s">
        <v>300</v>
      </c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  <c r="AJ473" s="49"/>
      <c r="AK473" s="49"/>
      <c r="AL473" s="49"/>
      <c r="AM473" s="49"/>
      <c r="AN473" s="49"/>
      <c r="AO473" s="49"/>
      <c r="AP473" s="49"/>
      <c r="AQ473" s="49"/>
      <c r="AR473" s="49"/>
      <c r="AS473" s="49"/>
      <c r="AT473" s="49"/>
      <c r="AU473" s="49"/>
      <c r="AV473" s="49"/>
      <c r="AW473" s="49"/>
      <c r="AX473" s="49"/>
      <c r="AY473" s="49"/>
      <c r="AZ473" s="49"/>
      <c r="BA473" s="49"/>
      <c r="BB473" s="49"/>
      <c r="BC473" s="49"/>
      <c r="BD473" s="49"/>
      <c r="BE473" s="49"/>
      <c r="BF473" s="49"/>
      <c r="BG473" s="49"/>
      <c r="BH473" s="49"/>
      <c r="BI473" s="49"/>
    </row>
    <row r="474" spans="1:61" s="106" customFormat="1" ht="12.75">
      <c r="A474" s="120" t="s">
        <v>31</v>
      </c>
      <c r="B474" s="120">
        <v>1</v>
      </c>
      <c r="C474" s="121" t="s">
        <v>12</v>
      </c>
      <c r="D474" s="64" t="s">
        <v>522</v>
      </c>
      <c r="E474" s="121" t="s">
        <v>266</v>
      </c>
      <c r="F474" s="120" t="s">
        <v>1</v>
      </c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  <c r="AH474" s="49"/>
      <c r="AI474" s="49"/>
      <c r="AJ474" s="49"/>
      <c r="AK474" s="49"/>
      <c r="AL474" s="49"/>
      <c r="AM474" s="49"/>
      <c r="AN474" s="49"/>
      <c r="AO474" s="49"/>
      <c r="AP474" s="49"/>
      <c r="AQ474" s="49"/>
      <c r="AR474" s="49"/>
      <c r="AS474" s="49"/>
      <c r="AT474" s="49"/>
      <c r="AU474" s="49"/>
      <c r="AV474" s="49"/>
      <c r="AW474" s="49"/>
      <c r="AX474" s="49"/>
      <c r="AY474" s="49"/>
      <c r="AZ474" s="49"/>
      <c r="BA474" s="49"/>
      <c r="BB474" s="49"/>
      <c r="BC474" s="49"/>
      <c r="BD474" s="49"/>
      <c r="BE474" s="49"/>
      <c r="BF474" s="49"/>
      <c r="BG474" s="49"/>
      <c r="BH474" s="49"/>
      <c r="BI474" s="49"/>
    </row>
    <row r="475" spans="1:61" s="106" customFormat="1" ht="12.75">
      <c r="A475" s="115" t="s">
        <v>22</v>
      </c>
      <c r="B475" s="115">
        <v>1</v>
      </c>
      <c r="C475" s="116" t="s">
        <v>26</v>
      </c>
      <c r="D475" s="64" t="s">
        <v>366</v>
      </c>
      <c r="E475" s="116" t="s">
        <v>265</v>
      </c>
      <c r="F475" s="116" t="s">
        <v>327</v>
      </c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  <c r="AJ475" s="49"/>
      <c r="AK475" s="49"/>
      <c r="AL475" s="49"/>
      <c r="AM475" s="49"/>
      <c r="AN475" s="49"/>
      <c r="AO475" s="49"/>
      <c r="AP475" s="49"/>
      <c r="AQ475" s="49"/>
      <c r="AR475" s="49"/>
      <c r="AS475" s="49"/>
      <c r="AT475" s="49"/>
      <c r="AU475" s="49"/>
      <c r="AV475" s="49"/>
      <c r="AW475" s="49"/>
      <c r="AX475" s="49"/>
      <c r="AY475" s="49"/>
      <c r="AZ475" s="49"/>
      <c r="BA475" s="49"/>
      <c r="BB475" s="49"/>
      <c r="BC475" s="49"/>
      <c r="BD475" s="49"/>
      <c r="BE475" s="49"/>
      <c r="BF475" s="49"/>
      <c r="BG475" s="49"/>
      <c r="BH475" s="49"/>
      <c r="BI475" s="49"/>
    </row>
    <row r="476" spans="1:61" s="106" customFormat="1" ht="12.75">
      <c r="A476" s="120" t="s">
        <v>22</v>
      </c>
      <c r="B476" s="120">
        <v>2</v>
      </c>
      <c r="C476" s="121" t="s">
        <v>26</v>
      </c>
      <c r="D476" s="64" t="s">
        <v>366</v>
      </c>
      <c r="E476" s="121" t="s">
        <v>266</v>
      </c>
      <c r="F476" s="121" t="s">
        <v>327</v>
      </c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  <c r="AH476" s="49"/>
      <c r="AI476" s="49"/>
      <c r="AJ476" s="49"/>
      <c r="AK476" s="49"/>
      <c r="AL476" s="49"/>
      <c r="AM476" s="49"/>
      <c r="AN476" s="49"/>
      <c r="AO476" s="49"/>
      <c r="AP476" s="49"/>
      <c r="AQ476" s="49"/>
      <c r="AR476" s="49"/>
      <c r="AS476" s="49"/>
      <c r="AT476" s="49"/>
      <c r="AU476" s="49"/>
      <c r="AV476" s="49"/>
      <c r="AW476" s="49"/>
      <c r="AX476" s="49"/>
      <c r="AY476" s="49"/>
      <c r="AZ476" s="49"/>
      <c r="BA476" s="49"/>
      <c r="BB476" s="49"/>
      <c r="BC476" s="49"/>
      <c r="BD476" s="49"/>
      <c r="BE476" s="49"/>
      <c r="BF476" s="49"/>
      <c r="BG476" s="49"/>
      <c r="BH476" s="49"/>
      <c r="BI476" s="49"/>
    </row>
    <row r="477" spans="1:61" s="106" customFormat="1" ht="12.75">
      <c r="A477" s="120" t="s">
        <v>17</v>
      </c>
      <c r="B477" s="120">
        <v>2</v>
      </c>
      <c r="C477" s="121" t="s">
        <v>18</v>
      </c>
      <c r="D477" s="64" t="s">
        <v>478</v>
      </c>
      <c r="E477" s="121" t="s">
        <v>266</v>
      </c>
      <c r="F477" s="121" t="s">
        <v>468</v>
      </c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  <c r="AJ477" s="49"/>
      <c r="AK477" s="49"/>
      <c r="AL477" s="49"/>
      <c r="AM477" s="49"/>
      <c r="AN477" s="49"/>
      <c r="AO477" s="49"/>
      <c r="AP477" s="49"/>
      <c r="AQ477" s="49"/>
      <c r="AR477" s="49"/>
      <c r="AS477" s="49"/>
      <c r="AT477" s="49"/>
      <c r="AU477" s="49"/>
      <c r="AV477" s="49"/>
      <c r="AW477" s="49"/>
      <c r="AX477" s="49"/>
      <c r="AY477" s="49"/>
      <c r="AZ477" s="49"/>
      <c r="BA477" s="49"/>
      <c r="BB477" s="49"/>
      <c r="BC477" s="49"/>
      <c r="BD477" s="49"/>
      <c r="BE477" s="49"/>
      <c r="BF477" s="49"/>
      <c r="BG477" s="49"/>
      <c r="BH477" s="49"/>
      <c r="BI477" s="49"/>
    </row>
    <row r="478" spans="1:61" s="106" customFormat="1" ht="12.75">
      <c r="A478" s="120" t="s">
        <v>17</v>
      </c>
      <c r="B478" s="120">
        <v>3</v>
      </c>
      <c r="C478" s="121" t="s">
        <v>18</v>
      </c>
      <c r="D478" s="64" t="s">
        <v>478</v>
      </c>
      <c r="E478" s="121" t="s">
        <v>266</v>
      </c>
      <c r="F478" s="121" t="s">
        <v>492</v>
      </c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49"/>
      <c r="AH478" s="49"/>
      <c r="AI478" s="49"/>
      <c r="AJ478" s="49"/>
      <c r="AK478" s="49"/>
      <c r="AL478" s="49"/>
      <c r="AM478" s="49"/>
      <c r="AN478" s="49"/>
      <c r="AO478" s="49"/>
      <c r="AP478" s="49"/>
      <c r="AQ478" s="49"/>
      <c r="AR478" s="49"/>
      <c r="AS478" s="49"/>
      <c r="AT478" s="49"/>
      <c r="AU478" s="49"/>
      <c r="AV478" s="49"/>
      <c r="AW478" s="49"/>
      <c r="AX478" s="49"/>
      <c r="AY478" s="49"/>
      <c r="AZ478" s="49"/>
      <c r="BA478" s="49"/>
      <c r="BB478" s="49"/>
      <c r="BC478" s="49"/>
      <c r="BD478" s="49"/>
      <c r="BE478" s="49"/>
      <c r="BF478" s="49"/>
      <c r="BG478" s="49"/>
      <c r="BH478" s="49"/>
      <c r="BI478" s="49"/>
    </row>
    <row r="479" spans="1:61" s="106" customFormat="1" ht="12.75">
      <c r="A479" s="120" t="s">
        <v>17</v>
      </c>
      <c r="B479" s="120">
        <v>1</v>
      </c>
      <c r="C479" s="121" t="s">
        <v>18</v>
      </c>
      <c r="D479" s="64" t="s">
        <v>500</v>
      </c>
      <c r="E479" s="121" t="s">
        <v>266</v>
      </c>
      <c r="F479" s="121" t="s">
        <v>492</v>
      </c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  <c r="AG479" s="49"/>
      <c r="AH479" s="49"/>
      <c r="AI479" s="49"/>
      <c r="AJ479" s="49"/>
      <c r="AK479" s="49"/>
      <c r="AL479" s="49"/>
      <c r="AM479" s="49"/>
      <c r="AN479" s="49"/>
      <c r="AO479" s="49"/>
      <c r="AP479" s="49"/>
      <c r="AQ479" s="49"/>
      <c r="AR479" s="49"/>
      <c r="AS479" s="49"/>
      <c r="AT479" s="49"/>
      <c r="AU479" s="49"/>
      <c r="AV479" s="49"/>
      <c r="AW479" s="49"/>
      <c r="AX479" s="49"/>
      <c r="AY479" s="49"/>
      <c r="AZ479" s="49"/>
      <c r="BA479" s="49"/>
      <c r="BB479" s="49"/>
      <c r="BC479" s="49"/>
      <c r="BD479" s="49"/>
      <c r="BE479" s="49"/>
      <c r="BF479" s="49"/>
      <c r="BG479" s="49"/>
      <c r="BH479" s="49"/>
      <c r="BI479" s="49"/>
    </row>
    <row r="480" spans="1:61" s="106" customFormat="1" ht="12.75">
      <c r="A480" s="115" t="s">
        <v>22</v>
      </c>
      <c r="B480" s="115">
        <v>1</v>
      </c>
      <c r="C480" s="116" t="s">
        <v>23</v>
      </c>
      <c r="D480" s="64" t="s">
        <v>283</v>
      </c>
      <c r="E480" s="116" t="s">
        <v>265</v>
      </c>
      <c r="F480" s="116" t="s">
        <v>327</v>
      </c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  <c r="AG480" s="49"/>
      <c r="AH480" s="49"/>
      <c r="AI480" s="49"/>
      <c r="AJ480" s="49"/>
      <c r="AK480" s="49"/>
      <c r="AL480" s="49"/>
      <c r="AM480" s="49"/>
      <c r="AN480" s="49"/>
      <c r="AO480" s="49"/>
      <c r="AP480" s="49"/>
      <c r="AQ480" s="49"/>
      <c r="AR480" s="49"/>
      <c r="AS480" s="49"/>
      <c r="AT480" s="49"/>
      <c r="AU480" s="49"/>
      <c r="AV480" s="49"/>
      <c r="AW480" s="49"/>
      <c r="AX480" s="49"/>
      <c r="AY480" s="49"/>
      <c r="AZ480" s="49"/>
      <c r="BA480" s="49"/>
      <c r="BB480" s="49"/>
      <c r="BC480" s="49"/>
      <c r="BD480" s="49"/>
      <c r="BE480" s="49"/>
      <c r="BF480" s="49"/>
      <c r="BG480" s="49"/>
      <c r="BH480" s="49"/>
      <c r="BI480" s="49"/>
    </row>
    <row r="481" spans="1:61" s="106" customFormat="1" ht="12.75">
      <c r="A481" s="115" t="s">
        <v>22</v>
      </c>
      <c r="B481" s="115">
        <v>1</v>
      </c>
      <c r="C481" s="116" t="s">
        <v>23</v>
      </c>
      <c r="D481" s="64" t="s">
        <v>283</v>
      </c>
      <c r="E481" s="116" t="s">
        <v>265</v>
      </c>
      <c r="F481" s="116" t="s">
        <v>259</v>
      </c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  <c r="AH481" s="49"/>
      <c r="AI481" s="49"/>
      <c r="AJ481" s="49"/>
      <c r="AK481" s="49"/>
      <c r="AL481" s="49"/>
      <c r="AM481" s="49"/>
      <c r="AN481" s="49"/>
      <c r="AO481" s="49"/>
      <c r="AP481" s="49"/>
      <c r="AQ481" s="49"/>
      <c r="AR481" s="49"/>
      <c r="AS481" s="49"/>
      <c r="AT481" s="49"/>
      <c r="AU481" s="49"/>
      <c r="AV481" s="49"/>
      <c r="AW481" s="49"/>
      <c r="AX481" s="49"/>
      <c r="AY481" s="49"/>
      <c r="AZ481" s="49"/>
      <c r="BA481" s="49"/>
      <c r="BB481" s="49"/>
      <c r="BC481" s="49"/>
      <c r="BD481" s="49"/>
      <c r="BE481" s="49"/>
      <c r="BF481" s="49"/>
      <c r="BG481" s="49"/>
      <c r="BH481" s="49"/>
      <c r="BI481" s="49"/>
    </row>
    <row r="482" spans="1:61" s="106" customFormat="1" ht="12.75">
      <c r="A482" s="120" t="s">
        <v>22</v>
      </c>
      <c r="B482" s="120">
        <v>1</v>
      </c>
      <c r="C482" s="121" t="s">
        <v>23</v>
      </c>
      <c r="D482" s="64" t="s">
        <v>283</v>
      </c>
      <c r="E482" s="121" t="s">
        <v>266</v>
      </c>
      <c r="F482" s="121" t="s">
        <v>380</v>
      </c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  <c r="AG482" s="49"/>
      <c r="AH482" s="49"/>
      <c r="AI482" s="49"/>
      <c r="AJ482" s="49"/>
      <c r="AK482" s="49"/>
      <c r="AL482" s="49"/>
      <c r="AM482" s="49"/>
      <c r="AN482" s="49"/>
      <c r="AO482" s="49"/>
      <c r="AP482" s="49"/>
      <c r="AQ482" s="49"/>
      <c r="AR482" s="49"/>
      <c r="AS482" s="49"/>
      <c r="AT482" s="49"/>
      <c r="AU482" s="49"/>
      <c r="AV482" s="49"/>
      <c r="AW482" s="49"/>
      <c r="AX482" s="49"/>
      <c r="AY482" s="49"/>
      <c r="AZ482" s="49"/>
      <c r="BA482" s="49"/>
      <c r="BB482" s="49"/>
      <c r="BC482" s="49"/>
      <c r="BD482" s="49"/>
      <c r="BE482" s="49"/>
      <c r="BF482" s="49"/>
      <c r="BG482" s="49"/>
      <c r="BH482" s="49"/>
      <c r="BI482" s="49"/>
    </row>
    <row r="483" spans="1:61" s="106" customFormat="1" ht="12.75">
      <c r="A483" s="115" t="s">
        <v>22</v>
      </c>
      <c r="B483" s="115">
        <v>3</v>
      </c>
      <c r="C483" s="116" t="s">
        <v>25</v>
      </c>
      <c r="D483" s="64" t="s">
        <v>283</v>
      </c>
      <c r="E483" s="116" t="s">
        <v>265</v>
      </c>
      <c r="F483" s="116" t="s">
        <v>444</v>
      </c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  <c r="AG483" s="49"/>
      <c r="AH483" s="49"/>
      <c r="AI483" s="49"/>
      <c r="AJ483" s="49"/>
      <c r="AK483" s="49"/>
      <c r="AL483" s="49"/>
      <c r="AM483" s="49"/>
      <c r="AN483" s="49"/>
      <c r="AO483" s="49"/>
      <c r="AP483" s="49"/>
      <c r="AQ483" s="49"/>
      <c r="AR483" s="49"/>
      <c r="AS483" s="49"/>
      <c r="AT483" s="49"/>
      <c r="AU483" s="49"/>
      <c r="AV483" s="49"/>
      <c r="AW483" s="49"/>
      <c r="AX483" s="49"/>
      <c r="AY483" s="49"/>
      <c r="AZ483" s="49"/>
      <c r="BA483" s="49"/>
      <c r="BB483" s="49"/>
      <c r="BC483" s="49"/>
      <c r="BD483" s="49"/>
      <c r="BE483" s="49"/>
      <c r="BF483" s="49"/>
      <c r="BG483" s="49"/>
      <c r="BH483" s="49"/>
      <c r="BI483" s="49"/>
    </row>
    <row r="484" spans="1:61" s="106" customFormat="1" ht="12.75">
      <c r="A484" s="115" t="s">
        <v>22</v>
      </c>
      <c r="B484" s="115">
        <v>2</v>
      </c>
      <c r="C484" s="116" t="s">
        <v>25</v>
      </c>
      <c r="D484" s="64" t="s">
        <v>283</v>
      </c>
      <c r="E484" s="116" t="s">
        <v>265</v>
      </c>
      <c r="F484" s="116" t="s">
        <v>327</v>
      </c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  <c r="AH484" s="49"/>
      <c r="AI484" s="49"/>
      <c r="AJ484" s="49"/>
      <c r="AK484" s="49"/>
      <c r="AL484" s="49"/>
      <c r="AM484" s="49"/>
      <c r="AN484" s="49"/>
      <c r="AO484" s="49"/>
      <c r="AP484" s="49"/>
      <c r="AQ484" s="49"/>
      <c r="AR484" s="49"/>
      <c r="AS484" s="49"/>
      <c r="AT484" s="49"/>
      <c r="AU484" s="49"/>
      <c r="AV484" s="49"/>
      <c r="AW484" s="49"/>
      <c r="AX484" s="49"/>
      <c r="AY484" s="49"/>
      <c r="AZ484" s="49"/>
      <c r="BA484" s="49"/>
      <c r="BB484" s="49"/>
      <c r="BC484" s="49"/>
      <c r="BD484" s="49"/>
      <c r="BE484" s="49"/>
      <c r="BF484" s="49"/>
      <c r="BG484" s="49"/>
      <c r="BH484" s="49"/>
      <c r="BI484" s="49"/>
    </row>
    <row r="485" spans="1:61" s="106" customFormat="1" ht="12.75">
      <c r="A485" s="115" t="s">
        <v>22</v>
      </c>
      <c r="B485" s="115">
        <v>2</v>
      </c>
      <c r="C485" s="116" t="s">
        <v>26</v>
      </c>
      <c r="D485" s="64" t="s">
        <v>283</v>
      </c>
      <c r="E485" s="116" t="s">
        <v>265</v>
      </c>
      <c r="F485" s="116" t="s">
        <v>444</v>
      </c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  <c r="AG485" s="49"/>
      <c r="AH485" s="49"/>
      <c r="AI485" s="49"/>
      <c r="AJ485" s="49"/>
      <c r="AK485" s="49"/>
      <c r="AL485" s="49"/>
      <c r="AM485" s="49"/>
      <c r="AN485" s="49"/>
      <c r="AO485" s="49"/>
      <c r="AP485" s="49"/>
      <c r="AQ485" s="49"/>
      <c r="AR485" s="49"/>
      <c r="AS485" s="49"/>
      <c r="AT485" s="49"/>
      <c r="AU485" s="49"/>
      <c r="AV485" s="49"/>
      <c r="AW485" s="49"/>
      <c r="AX485" s="49"/>
      <c r="AY485" s="49"/>
      <c r="AZ485" s="49"/>
      <c r="BA485" s="49"/>
      <c r="BB485" s="49"/>
      <c r="BC485" s="49"/>
      <c r="BD485" s="49"/>
      <c r="BE485" s="49"/>
      <c r="BF485" s="49"/>
      <c r="BG485" s="49"/>
      <c r="BH485" s="49"/>
      <c r="BI485" s="49"/>
    </row>
    <row r="486" spans="1:61" s="106" customFormat="1" ht="12.75">
      <c r="A486" s="115" t="s">
        <v>22</v>
      </c>
      <c r="B486" s="115">
        <v>1</v>
      </c>
      <c r="C486" s="116" t="s">
        <v>26</v>
      </c>
      <c r="D486" s="64" t="s">
        <v>283</v>
      </c>
      <c r="E486" s="116" t="s">
        <v>265</v>
      </c>
      <c r="F486" s="116" t="s">
        <v>327</v>
      </c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49"/>
      <c r="AI486" s="49"/>
      <c r="AJ486" s="49"/>
      <c r="AK486" s="49"/>
      <c r="AL486" s="49"/>
      <c r="AM486" s="49"/>
      <c r="AN486" s="49"/>
      <c r="AO486" s="49"/>
      <c r="AP486" s="49"/>
      <c r="AQ486" s="49"/>
      <c r="AR486" s="49"/>
      <c r="AS486" s="49"/>
      <c r="AT486" s="49"/>
      <c r="AU486" s="49"/>
      <c r="AV486" s="49"/>
      <c r="AW486" s="49"/>
      <c r="AX486" s="49"/>
      <c r="AY486" s="49"/>
      <c r="AZ486" s="49"/>
      <c r="BA486" s="49"/>
      <c r="BB486" s="49"/>
      <c r="BC486" s="49"/>
      <c r="BD486" s="49"/>
      <c r="BE486" s="49"/>
      <c r="BF486" s="49"/>
      <c r="BG486" s="49"/>
      <c r="BH486" s="49"/>
      <c r="BI486" s="49"/>
    </row>
    <row r="487" spans="1:61" s="106" customFormat="1" ht="12.75">
      <c r="A487" s="120" t="s">
        <v>22</v>
      </c>
      <c r="B487" s="120">
        <v>1</v>
      </c>
      <c r="C487" s="121" t="s">
        <v>26</v>
      </c>
      <c r="D487" s="64" t="s">
        <v>283</v>
      </c>
      <c r="E487" s="121" t="s">
        <v>266</v>
      </c>
      <c r="F487" s="121" t="s">
        <v>492</v>
      </c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  <c r="AJ487" s="49"/>
      <c r="AK487" s="49"/>
      <c r="AL487" s="49"/>
      <c r="AM487" s="49"/>
      <c r="AN487" s="49"/>
      <c r="AO487" s="49"/>
      <c r="AP487" s="49"/>
      <c r="AQ487" s="49"/>
      <c r="AR487" s="49"/>
      <c r="AS487" s="49"/>
      <c r="AT487" s="49"/>
      <c r="AU487" s="49"/>
      <c r="AV487" s="49"/>
      <c r="AW487" s="49"/>
      <c r="AX487" s="49"/>
      <c r="AY487" s="49"/>
      <c r="AZ487" s="49"/>
      <c r="BA487" s="49"/>
      <c r="BB487" s="49"/>
      <c r="BC487" s="49"/>
      <c r="BD487" s="49"/>
      <c r="BE487" s="49"/>
      <c r="BF487" s="49"/>
      <c r="BG487" s="49"/>
      <c r="BH487" s="49"/>
      <c r="BI487" s="49"/>
    </row>
    <row r="488" spans="1:61" s="106" customFormat="1" ht="12.75">
      <c r="A488" s="120" t="s">
        <v>22</v>
      </c>
      <c r="B488" s="120">
        <v>1</v>
      </c>
      <c r="C488" s="121" t="s">
        <v>28</v>
      </c>
      <c r="D488" s="64" t="s">
        <v>283</v>
      </c>
      <c r="E488" s="121" t="s">
        <v>266</v>
      </c>
      <c r="F488" s="121" t="s">
        <v>411</v>
      </c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49"/>
      <c r="AI488" s="49"/>
      <c r="AJ488" s="49"/>
      <c r="AK488" s="49"/>
      <c r="AL488" s="49"/>
      <c r="AM488" s="49"/>
      <c r="AN488" s="49"/>
      <c r="AO488" s="49"/>
      <c r="AP488" s="49"/>
      <c r="AQ488" s="49"/>
      <c r="AR488" s="49"/>
      <c r="AS488" s="49"/>
      <c r="AT488" s="49"/>
      <c r="AU488" s="49"/>
      <c r="AV488" s="49"/>
      <c r="AW488" s="49"/>
      <c r="AX488" s="49"/>
      <c r="AY488" s="49"/>
      <c r="AZ488" s="49"/>
      <c r="BA488" s="49"/>
      <c r="BB488" s="49"/>
      <c r="BC488" s="49"/>
      <c r="BD488" s="49"/>
      <c r="BE488" s="49"/>
      <c r="BF488" s="49"/>
      <c r="BG488" s="49"/>
      <c r="BH488" s="49"/>
      <c r="BI488" s="49"/>
    </row>
    <row r="489" spans="1:61" s="106" customFormat="1" ht="12.75">
      <c r="A489" s="120" t="s">
        <v>15</v>
      </c>
      <c r="B489" s="120">
        <v>1</v>
      </c>
      <c r="C489" s="121" t="s">
        <v>16</v>
      </c>
      <c r="D489" s="64" t="s">
        <v>280</v>
      </c>
      <c r="E489" s="121" t="s">
        <v>266</v>
      </c>
      <c r="F489" s="121" t="s">
        <v>468</v>
      </c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  <c r="AJ489" s="49"/>
      <c r="AK489" s="49"/>
      <c r="AL489" s="49"/>
      <c r="AM489" s="49"/>
      <c r="AN489" s="49"/>
      <c r="AO489" s="49"/>
      <c r="AP489" s="49"/>
      <c r="AQ489" s="49"/>
      <c r="AR489" s="49"/>
      <c r="AS489" s="49"/>
      <c r="AT489" s="49"/>
      <c r="AU489" s="49"/>
      <c r="AV489" s="49"/>
      <c r="AW489" s="49"/>
      <c r="AX489" s="49"/>
      <c r="AY489" s="49"/>
      <c r="AZ489" s="49"/>
      <c r="BA489" s="49"/>
      <c r="BB489" s="49"/>
      <c r="BC489" s="49"/>
      <c r="BD489" s="49"/>
      <c r="BE489" s="49"/>
      <c r="BF489" s="49"/>
      <c r="BG489" s="49"/>
      <c r="BH489" s="49"/>
      <c r="BI489" s="49"/>
    </row>
    <row r="490" spans="1:6" ht="12.75">
      <c r="A490" s="120" t="s">
        <v>15</v>
      </c>
      <c r="B490" s="120">
        <v>1</v>
      </c>
      <c r="C490" s="121" t="s">
        <v>16</v>
      </c>
      <c r="D490" s="64" t="s">
        <v>280</v>
      </c>
      <c r="E490" s="121" t="s">
        <v>266</v>
      </c>
      <c r="F490" s="121" t="s">
        <v>300</v>
      </c>
    </row>
    <row r="491" spans="1:6" ht="12.75">
      <c r="A491" s="113" t="s">
        <v>15</v>
      </c>
      <c r="B491" s="113">
        <v>1</v>
      </c>
      <c r="C491" s="114" t="s">
        <v>16</v>
      </c>
      <c r="D491" s="64" t="s">
        <v>280</v>
      </c>
      <c r="F491" s="114" t="s">
        <v>380</v>
      </c>
    </row>
    <row r="492" spans="1:6" ht="12.75">
      <c r="A492" s="113" t="s">
        <v>15</v>
      </c>
      <c r="B492" s="113">
        <v>1</v>
      </c>
      <c r="C492" s="114" t="s">
        <v>16</v>
      </c>
      <c r="D492" s="64" t="s">
        <v>280</v>
      </c>
      <c r="F492" s="114" t="s">
        <v>300</v>
      </c>
    </row>
    <row r="493" spans="1:6" ht="12.75">
      <c r="A493" s="113" t="s">
        <v>17</v>
      </c>
      <c r="B493" s="113">
        <v>1</v>
      </c>
      <c r="C493" s="114" t="s">
        <v>18</v>
      </c>
      <c r="D493" s="64" t="s">
        <v>280</v>
      </c>
      <c r="F493" s="114" t="s">
        <v>300</v>
      </c>
    </row>
    <row r="494" spans="1:6" ht="12.75">
      <c r="A494" s="122" t="s">
        <v>22</v>
      </c>
      <c r="B494" s="122">
        <v>1</v>
      </c>
      <c r="C494" s="123" t="s">
        <v>24</v>
      </c>
      <c r="D494" s="64" t="s">
        <v>280</v>
      </c>
      <c r="E494" s="123" t="s">
        <v>281</v>
      </c>
      <c r="F494" s="123" t="s">
        <v>259</v>
      </c>
    </row>
    <row r="495" spans="1:6" ht="12.75">
      <c r="A495" s="122" t="s">
        <v>22</v>
      </c>
      <c r="B495" s="122">
        <v>1</v>
      </c>
      <c r="C495" s="123" t="s">
        <v>25</v>
      </c>
      <c r="D495" s="64" t="s">
        <v>280</v>
      </c>
      <c r="E495" s="123" t="s">
        <v>281</v>
      </c>
      <c r="F495" s="123" t="s">
        <v>259</v>
      </c>
    </row>
    <row r="496" spans="1:6" ht="12.75">
      <c r="A496" s="115" t="s">
        <v>22</v>
      </c>
      <c r="B496" s="115">
        <v>1</v>
      </c>
      <c r="C496" s="116" t="s">
        <v>25</v>
      </c>
      <c r="D496" s="64" t="s">
        <v>280</v>
      </c>
      <c r="E496" s="116" t="s">
        <v>265</v>
      </c>
      <c r="F496" s="116" t="s">
        <v>468</v>
      </c>
    </row>
    <row r="497" spans="1:6" ht="12.75">
      <c r="A497" s="122" t="s">
        <v>22</v>
      </c>
      <c r="B497" s="122">
        <v>1</v>
      </c>
      <c r="C497" s="123" t="s">
        <v>26</v>
      </c>
      <c r="D497" s="64" t="s">
        <v>280</v>
      </c>
      <c r="E497" s="123" t="s">
        <v>281</v>
      </c>
      <c r="F497" s="123" t="s">
        <v>411</v>
      </c>
    </row>
    <row r="498" spans="1:6" ht="12.75">
      <c r="A498" s="122" t="s">
        <v>22</v>
      </c>
      <c r="B498" s="122">
        <v>1</v>
      </c>
      <c r="C498" s="123" t="s">
        <v>26</v>
      </c>
      <c r="D498" s="64" t="s">
        <v>280</v>
      </c>
      <c r="E498" s="123" t="s">
        <v>281</v>
      </c>
      <c r="F498" s="123" t="s">
        <v>327</v>
      </c>
    </row>
    <row r="499" spans="1:6" ht="12.75">
      <c r="A499" s="115" t="s">
        <v>22</v>
      </c>
      <c r="B499" s="115">
        <v>1</v>
      </c>
      <c r="C499" s="116" t="s">
        <v>26</v>
      </c>
      <c r="D499" s="64" t="s">
        <v>280</v>
      </c>
      <c r="E499" s="116" t="s">
        <v>265</v>
      </c>
      <c r="F499" s="116" t="s">
        <v>468</v>
      </c>
    </row>
    <row r="500" spans="1:6" ht="12.75">
      <c r="A500" s="115" t="s">
        <v>22</v>
      </c>
      <c r="B500" s="115">
        <v>1</v>
      </c>
      <c r="C500" s="116" t="s">
        <v>26</v>
      </c>
      <c r="D500" s="64" t="s">
        <v>280</v>
      </c>
      <c r="E500" s="116" t="s">
        <v>265</v>
      </c>
      <c r="F500" s="116" t="s">
        <v>492</v>
      </c>
    </row>
    <row r="501" spans="1:6" ht="12.75">
      <c r="A501" s="115" t="s">
        <v>22</v>
      </c>
      <c r="B501" s="115">
        <v>2</v>
      </c>
      <c r="C501" s="116" t="s">
        <v>26</v>
      </c>
      <c r="D501" s="64" t="s">
        <v>280</v>
      </c>
      <c r="E501" s="116" t="s">
        <v>265</v>
      </c>
      <c r="F501" s="116" t="s">
        <v>411</v>
      </c>
    </row>
    <row r="502" spans="1:6" ht="12.75">
      <c r="A502" s="115" t="s">
        <v>22</v>
      </c>
      <c r="B502" s="115">
        <v>2</v>
      </c>
      <c r="C502" s="116" t="s">
        <v>26</v>
      </c>
      <c r="D502" s="64" t="s">
        <v>280</v>
      </c>
      <c r="E502" s="116" t="s">
        <v>265</v>
      </c>
      <c r="F502" s="116" t="s">
        <v>444</v>
      </c>
    </row>
    <row r="503" spans="1:6" ht="12.75">
      <c r="A503" s="115" t="s">
        <v>22</v>
      </c>
      <c r="B503" s="115">
        <v>1</v>
      </c>
      <c r="C503" s="116" t="s">
        <v>26</v>
      </c>
      <c r="D503" s="64" t="s">
        <v>280</v>
      </c>
      <c r="E503" s="116" t="s">
        <v>265</v>
      </c>
      <c r="F503" s="116" t="s">
        <v>380</v>
      </c>
    </row>
    <row r="504" spans="1:6" ht="12.75">
      <c r="A504" s="120" t="s">
        <v>22</v>
      </c>
      <c r="B504" s="120">
        <v>1</v>
      </c>
      <c r="C504" s="121" t="s">
        <v>26</v>
      </c>
      <c r="D504" s="64" t="s">
        <v>280</v>
      </c>
      <c r="E504" s="121" t="s">
        <v>266</v>
      </c>
      <c r="F504" s="121" t="s">
        <v>468</v>
      </c>
    </row>
    <row r="505" spans="1:6" ht="12.75">
      <c r="A505" s="120" t="s">
        <v>22</v>
      </c>
      <c r="B505" s="120">
        <v>1</v>
      </c>
      <c r="C505" s="121" t="s">
        <v>26</v>
      </c>
      <c r="D505" s="64" t="s">
        <v>280</v>
      </c>
      <c r="E505" s="121" t="s">
        <v>266</v>
      </c>
      <c r="F505" s="121" t="s">
        <v>411</v>
      </c>
    </row>
    <row r="506" spans="1:6" ht="12.75">
      <c r="A506" s="115" t="s">
        <v>22</v>
      </c>
      <c r="B506" s="115">
        <v>1</v>
      </c>
      <c r="C506" s="116" t="s">
        <v>28</v>
      </c>
      <c r="D506" s="64" t="s">
        <v>280</v>
      </c>
      <c r="E506" s="116" t="s">
        <v>265</v>
      </c>
      <c r="F506" s="116" t="s">
        <v>300</v>
      </c>
    </row>
    <row r="507" spans="1:6" ht="12.75">
      <c r="A507" s="120" t="s">
        <v>22</v>
      </c>
      <c r="B507" s="120">
        <v>1</v>
      </c>
      <c r="C507" s="121" t="s">
        <v>28</v>
      </c>
      <c r="D507" s="64" t="s">
        <v>280</v>
      </c>
      <c r="E507" s="121" t="s">
        <v>266</v>
      </c>
      <c r="F507" s="121" t="s">
        <v>444</v>
      </c>
    </row>
    <row r="508" spans="1:6" ht="12.75">
      <c r="A508" s="122" t="s">
        <v>29</v>
      </c>
      <c r="B508" s="122">
        <v>1</v>
      </c>
      <c r="C508" s="123" t="s">
        <v>186</v>
      </c>
      <c r="D508" s="64" t="s">
        <v>280</v>
      </c>
      <c r="E508" s="123" t="s">
        <v>281</v>
      </c>
      <c r="F508" s="123" t="s">
        <v>444</v>
      </c>
    </row>
    <row r="509" spans="1:6" ht="12.75">
      <c r="A509" s="115" t="s">
        <v>29</v>
      </c>
      <c r="B509" s="115">
        <v>2</v>
      </c>
      <c r="C509" s="116" t="s">
        <v>187</v>
      </c>
      <c r="D509" s="64" t="s">
        <v>280</v>
      </c>
      <c r="E509" s="116" t="s">
        <v>265</v>
      </c>
      <c r="F509" s="116" t="s">
        <v>259</v>
      </c>
    </row>
    <row r="510" spans="1:6" ht="12.75">
      <c r="A510" s="115" t="s">
        <v>22</v>
      </c>
      <c r="B510" s="115">
        <v>1</v>
      </c>
      <c r="C510" s="116" t="s">
        <v>25</v>
      </c>
      <c r="D510" s="64" t="s">
        <v>320</v>
      </c>
      <c r="E510" s="116" t="s">
        <v>265</v>
      </c>
      <c r="F510" s="116" t="s">
        <v>300</v>
      </c>
    </row>
    <row r="511" spans="1:6" ht="12.75">
      <c r="A511" s="115" t="s">
        <v>22</v>
      </c>
      <c r="B511" s="115">
        <v>1</v>
      </c>
      <c r="C511" s="116" t="s">
        <v>26</v>
      </c>
      <c r="D511" s="64" t="s">
        <v>320</v>
      </c>
      <c r="E511" s="116" t="s">
        <v>265</v>
      </c>
      <c r="F511" s="116" t="s">
        <v>444</v>
      </c>
    </row>
    <row r="512" spans="1:6" ht="12.75">
      <c r="A512" s="115" t="s">
        <v>22</v>
      </c>
      <c r="B512" s="115">
        <v>1</v>
      </c>
      <c r="C512" s="116" t="s">
        <v>28</v>
      </c>
      <c r="D512" s="64" t="s">
        <v>517</v>
      </c>
      <c r="E512" s="116" t="s">
        <v>265</v>
      </c>
      <c r="F512" s="115" t="s">
        <v>1</v>
      </c>
    </row>
    <row r="513" spans="1:6" ht="12.75">
      <c r="A513" s="115" t="s">
        <v>22</v>
      </c>
      <c r="B513" s="115">
        <v>1</v>
      </c>
      <c r="C513" s="116" t="s">
        <v>26</v>
      </c>
      <c r="D513" s="64" t="s">
        <v>435</v>
      </c>
      <c r="E513" s="116" t="s">
        <v>265</v>
      </c>
      <c r="F513" s="116" t="s">
        <v>411</v>
      </c>
    </row>
    <row r="514" spans="1:6" ht="12.75">
      <c r="A514" s="115" t="s">
        <v>22</v>
      </c>
      <c r="B514" s="115">
        <v>1</v>
      </c>
      <c r="C514" s="116" t="s">
        <v>28</v>
      </c>
      <c r="D514" s="64" t="s">
        <v>489</v>
      </c>
      <c r="E514" s="116" t="s">
        <v>265</v>
      </c>
      <c r="F514" s="116" t="s">
        <v>468</v>
      </c>
    </row>
    <row r="515" spans="1:6" ht="12.75">
      <c r="A515" s="120" t="s">
        <v>15</v>
      </c>
      <c r="B515" s="120">
        <v>1</v>
      </c>
      <c r="C515" s="121" t="s">
        <v>16</v>
      </c>
      <c r="D515" s="64" t="s">
        <v>512</v>
      </c>
      <c r="E515" s="121" t="s">
        <v>266</v>
      </c>
      <c r="F515" s="120" t="s">
        <v>1</v>
      </c>
    </row>
    <row r="516" spans="1:6" ht="12.75">
      <c r="A516" s="118" t="s">
        <v>184</v>
      </c>
      <c r="B516" s="118">
        <v>1</v>
      </c>
      <c r="C516" s="119" t="s">
        <v>346</v>
      </c>
      <c r="D516" s="64" t="s">
        <v>347</v>
      </c>
      <c r="E516" s="119" t="s">
        <v>293</v>
      </c>
      <c r="F516" s="119" t="s">
        <v>468</v>
      </c>
    </row>
    <row r="517" spans="1:6" ht="12.75">
      <c r="A517" s="113" t="s">
        <v>184</v>
      </c>
      <c r="B517" s="113">
        <v>1</v>
      </c>
      <c r="C517" s="114" t="s">
        <v>346</v>
      </c>
      <c r="D517" s="64" t="s">
        <v>347</v>
      </c>
      <c r="F517" s="114" t="s">
        <v>327</v>
      </c>
    </row>
    <row r="518" spans="1:6" ht="12.75">
      <c r="A518" s="115" t="s">
        <v>19</v>
      </c>
      <c r="B518" s="115">
        <v>1</v>
      </c>
      <c r="C518" s="116" t="s">
        <v>20</v>
      </c>
      <c r="D518" s="64" t="s">
        <v>389</v>
      </c>
      <c r="E518" s="116" t="s">
        <v>265</v>
      </c>
      <c r="F518" s="116" t="s">
        <v>411</v>
      </c>
    </row>
    <row r="519" spans="1:6" ht="12.75">
      <c r="A519" s="115" t="s">
        <v>19</v>
      </c>
      <c r="B519" s="115">
        <v>1</v>
      </c>
      <c r="C519" s="116" t="s">
        <v>20</v>
      </c>
      <c r="D519" s="64" t="s">
        <v>389</v>
      </c>
      <c r="E519" s="116" t="s">
        <v>265</v>
      </c>
      <c r="F519" s="116" t="s">
        <v>380</v>
      </c>
    </row>
    <row r="520" spans="1:6" ht="12.75">
      <c r="A520" s="113" t="s">
        <v>19</v>
      </c>
      <c r="B520" s="113">
        <v>1</v>
      </c>
      <c r="C520" s="114" t="s">
        <v>20</v>
      </c>
      <c r="D520" s="64" t="s">
        <v>389</v>
      </c>
      <c r="F520" s="114" t="s">
        <v>411</v>
      </c>
    </row>
    <row r="521" spans="1:6" ht="12.75">
      <c r="A521" s="115" t="s">
        <v>11</v>
      </c>
      <c r="B521" s="115">
        <v>1</v>
      </c>
      <c r="C521" s="116" t="s">
        <v>12</v>
      </c>
      <c r="D521" s="64" t="s">
        <v>473</v>
      </c>
      <c r="E521" s="116" t="s">
        <v>265</v>
      </c>
      <c r="F521" s="116" t="s">
        <v>468</v>
      </c>
    </row>
    <row r="522" spans="1:6" ht="12.75">
      <c r="A522" s="113" t="s">
        <v>31</v>
      </c>
      <c r="B522" s="113">
        <v>1</v>
      </c>
      <c r="C522" s="114" t="s">
        <v>12</v>
      </c>
      <c r="D522" s="64" t="s">
        <v>442</v>
      </c>
      <c r="F522" s="114" t="s">
        <v>411</v>
      </c>
    </row>
    <row r="523" spans="1:6" ht="12.75">
      <c r="A523" s="113" t="s">
        <v>11</v>
      </c>
      <c r="B523" s="113">
        <v>1</v>
      </c>
      <c r="C523" s="114" t="s">
        <v>12</v>
      </c>
      <c r="D523" s="64" t="s">
        <v>340</v>
      </c>
      <c r="F523" s="114" t="s">
        <v>444</v>
      </c>
    </row>
    <row r="524" spans="1:6" ht="12.75">
      <c r="A524" s="113" t="s">
        <v>11</v>
      </c>
      <c r="B524" s="113">
        <v>1</v>
      </c>
      <c r="C524" s="114" t="s">
        <v>12</v>
      </c>
      <c r="D524" s="64" t="s">
        <v>340</v>
      </c>
      <c r="F524" s="114" t="s">
        <v>327</v>
      </c>
    </row>
    <row r="525" spans="1:6" ht="12.75">
      <c r="A525" s="115" t="s">
        <v>11</v>
      </c>
      <c r="B525" s="115">
        <v>1</v>
      </c>
      <c r="C525" s="116" t="s">
        <v>12</v>
      </c>
      <c r="D525" s="64" t="s">
        <v>343</v>
      </c>
      <c r="E525" s="116" t="s">
        <v>265</v>
      </c>
      <c r="F525" s="116" t="s">
        <v>327</v>
      </c>
    </row>
    <row r="526" spans="1:6" ht="12.75">
      <c r="A526" s="120" t="s">
        <v>11</v>
      </c>
      <c r="B526" s="120">
        <v>1</v>
      </c>
      <c r="C526" s="121" t="s">
        <v>12</v>
      </c>
      <c r="D526" s="64" t="s">
        <v>343</v>
      </c>
      <c r="E526" s="121" t="s">
        <v>266</v>
      </c>
      <c r="F526" s="120" t="s">
        <v>1</v>
      </c>
    </row>
    <row r="527" spans="1:6" ht="12.75">
      <c r="A527" s="113" t="s">
        <v>11</v>
      </c>
      <c r="B527" s="113">
        <v>1</v>
      </c>
      <c r="C527" s="114" t="s">
        <v>12</v>
      </c>
      <c r="D527" s="64" t="s">
        <v>341</v>
      </c>
      <c r="F527" s="114" t="s">
        <v>327</v>
      </c>
    </row>
    <row r="528" spans="1:6" ht="12.75">
      <c r="A528" s="115" t="s">
        <v>22</v>
      </c>
      <c r="B528" s="115">
        <v>1</v>
      </c>
      <c r="C528" s="116" t="s">
        <v>23</v>
      </c>
      <c r="D528" s="64" t="s">
        <v>359</v>
      </c>
      <c r="E528" s="116" t="s">
        <v>265</v>
      </c>
      <c r="F528" s="116" t="s">
        <v>327</v>
      </c>
    </row>
    <row r="529" spans="1:6" ht="12.75">
      <c r="A529" s="120" t="s">
        <v>17</v>
      </c>
      <c r="B529" s="120">
        <v>1</v>
      </c>
      <c r="C529" s="121" t="s">
        <v>18</v>
      </c>
      <c r="D529" s="64" t="s">
        <v>479</v>
      </c>
      <c r="E529" s="121" t="s">
        <v>266</v>
      </c>
      <c r="F529" s="121" t="s">
        <v>468</v>
      </c>
    </row>
    <row r="530" spans="1:6" ht="12.75">
      <c r="A530" s="115" t="s">
        <v>22</v>
      </c>
      <c r="B530" s="115">
        <v>1</v>
      </c>
      <c r="C530" s="116" t="s">
        <v>23</v>
      </c>
      <c r="D530" s="64" t="s">
        <v>323</v>
      </c>
      <c r="E530" s="116" t="s">
        <v>265</v>
      </c>
      <c r="F530" s="116" t="s">
        <v>411</v>
      </c>
    </row>
    <row r="531" spans="1:6" ht="12.75">
      <c r="A531" s="120" t="s">
        <v>22</v>
      </c>
      <c r="B531" s="120">
        <v>1</v>
      </c>
      <c r="C531" s="121" t="s">
        <v>23</v>
      </c>
      <c r="D531" s="64" t="s">
        <v>323</v>
      </c>
      <c r="E531" s="121" t="s">
        <v>266</v>
      </c>
      <c r="F531" s="121" t="s">
        <v>444</v>
      </c>
    </row>
    <row r="532" spans="1:6" ht="12.75">
      <c r="A532" s="115" t="s">
        <v>22</v>
      </c>
      <c r="B532" s="115">
        <v>4</v>
      </c>
      <c r="C532" s="116" t="s">
        <v>25</v>
      </c>
      <c r="D532" s="64" t="s">
        <v>323</v>
      </c>
      <c r="E532" s="116" t="s">
        <v>265</v>
      </c>
      <c r="F532" s="116" t="s">
        <v>380</v>
      </c>
    </row>
    <row r="533" spans="1:6" ht="12.75">
      <c r="A533" s="118" t="s">
        <v>22</v>
      </c>
      <c r="B533" s="118">
        <v>1</v>
      </c>
      <c r="C533" s="119" t="s">
        <v>25</v>
      </c>
      <c r="D533" s="64" t="s">
        <v>323</v>
      </c>
      <c r="E533" s="119" t="s">
        <v>293</v>
      </c>
      <c r="F533" s="119" t="s">
        <v>492</v>
      </c>
    </row>
    <row r="534" spans="1:6" ht="12.75">
      <c r="A534" s="118" t="s">
        <v>22</v>
      </c>
      <c r="B534" s="118">
        <v>1</v>
      </c>
      <c r="C534" s="119" t="s">
        <v>25</v>
      </c>
      <c r="D534" s="64" t="s">
        <v>323</v>
      </c>
      <c r="E534" s="119" t="s">
        <v>293</v>
      </c>
      <c r="F534" s="119" t="s">
        <v>327</v>
      </c>
    </row>
    <row r="535" spans="1:6" ht="12.75">
      <c r="A535" s="120" t="s">
        <v>22</v>
      </c>
      <c r="B535" s="120">
        <v>1</v>
      </c>
      <c r="C535" s="121" t="s">
        <v>27</v>
      </c>
      <c r="D535" s="64" t="s">
        <v>323</v>
      </c>
      <c r="E535" s="121" t="s">
        <v>266</v>
      </c>
      <c r="F535" s="121" t="s">
        <v>380</v>
      </c>
    </row>
    <row r="536" spans="1:6" ht="12.75">
      <c r="A536" s="120" t="s">
        <v>22</v>
      </c>
      <c r="B536" s="120">
        <v>1</v>
      </c>
      <c r="C536" s="121" t="s">
        <v>27</v>
      </c>
      <c r="D536" s="64" t="s">
        <v>323</v>
      </c>
      <c r="E536" s="121" t="s">
        <v>266</v>
      </c>
      <c r="F536" s="121" t="s">
        <v>300</v>
      </c>
    </row>
    <row r="537" spans="1:6" ht="12.75">
      <c r="A537" s="113" t="s">
        <v>22</v>
      </c>
      <c r="B537" s="113">
        <v>1</v>
      </c>
      <c r="C537" s="114" t="s">
        <v>28</v>
      </c>
      <c r="D537" s="64" t="s">
        <v>480</v>
      </c>
      <c r="F537" s="114" t="s">
        <v>468</v>
      </c>
    </row>
    <row r="538" spans="1:6" ht="12.75">
      <c r="A538" s="120" t="s">
        <v>19</v>
      </c>
      <c r="B538" s="120">
        <v>1</v>
      </c>
      <c r="C538" s="121" t="s">
        <v>20</v>
      </c>
      <c r="D538" s="64" t="s">
        <v>395</v>
      </c>
      <c r="E538" s="121" t="s">
        <v>266</v>
      </c>
      <c r="F538" s="121" t="s">
        <v>468</v>
      </c>
    </row>
    <row r="539" spans="1:6" ht="12.75">
      <c r="A539" s="120" t="s">
        <v>19</v>
      </c>
      <c r="B539" s="120">
        <v>1</v>
      </c>
      <c r="C539" s="121" t="s">
        <v>20</v>
      </c>
      <c r="D539" s="64" t="s">
        <v>395</v>
      </c>
      <c r="E539" s="121" t="s">
        <v>266</v>
      </c>
      <c r="F539" s="121" t="s">
        <v>492</v>
      </c>
    </row>
    <row r="540" spans="1:6" ht="12.75">
      <c r="A540" s="120" t="s">
        <v>19</v>
      </c>
      <c r="B540" s="120">
        <v>3</v>
      </c>
      <c r="C540" s="121" t="s">
        <v>20</v>
      </c>
      <c r="D540" s="64" t="s">
        <v>395</v>
      </c>
      <c r="E540" s="121" t="s">
        <v>266</v>
      </c>
      <c r="F540" s="121" t="s">
        <v>411</v>
      </c>
    </row>
    <row r="541" spans="1:6" ht="12.75">
      <c r="A541" s="120" t="s">
        <v>19</v>
      </c>
      <c r="B541" s="120">
        <v>2</v>
      </c>
      <c r="C541" s="121" t="s">
        <v>20</v>
      </c>
      <c r="D541" s="64" t="s">
        <v>395</v>
      </c>
      <c r="E541" s="121" t="s">
        <v>266</v>
      </c>
      <c r="F541" s="121" t="s">
        <v>444</v>
      </c>
    </row>
    <row r="542" spans="1:6" ht="12.75">
      <c r="A542" s="120" t="s">
        <v>22</v>
      </c>
      <c r="B542" s="120">
        <v>1</v>
      </c>
      <c r="C542" s="121" t="s">
        <v>25</v>
      </c>
      <c r="D542" s="64" t="s">
        <v>395</v>
      </c>
      <c r="E542" s="121" t="s">
        <v>266</v>
      </c>
      <c r="F542" s="121" t="s">
        <v>444</v>
      </c>
    </row>
    <row r="543" spans="1:6" ht="12.75">
      <c r="A543" s="120" t="s">
        <v>22</v>
      </c>
      <c r="B543" s="120">
        <v>1</v>
      </c>
      <c r="C543" s="121" t="s">
        <v>26</v>
      </c>
      <c r="D543" s="64" t="s">
        <v>395</v>
      </c>
      <c r="E543" s="121" t="s">
        <v>266</v>
      </c>
      <c r="F543" s="121" t="s">
        <v>468</v>
      </c>
    </row>
    <row r="544" spans="1:6" ht="12.75">
      <c r="A544" s="120" t="s">
        <v>22</v>
      </c>
      <c r="B544" s="120">
        <v>1</v>
      </c>
      <c r="C544" s="121" t="s">
        <v>26</v>
      </c>
      <c r="D544" s="64" t="s">
        <v>395</v>
      </c>
      <c r="E544" s="121" t="s">
        <v>266</v>
      </c>
      <c r="F544" s="121" t="s">
        <v>444</v>
      </c>
    </row>
    <row r="545" spans="1:6" ht="12.75">
      <c r="A545" s="115" t="s">
        <v>22</v>
      </c>
      <c r="B545" s="115">
        <v>1</v>
      </c>
      <c r="C545" s="116" t="s">
        <v>28</v>
      </c>
      <c r="D545" s="64" t="s">
        <v>395</v>
      </c>
      <c r="E545" s="116" t="s">
        <v>265</v>
      </c>
      <c r="F545" s="116" t="s">
        <v>492</v>
      </c>
    </row>
    <row r="546" spans="1:6" ht="12.75">
      <c r="A546" s="115" t="s">
        <v>22</v>
      </c>
      <c r="B546" s="115">
        <v>1</v>
      </c>
      <c r="C546" s="116" t="s">
        <v>28</v>
      </c>
      <c r="D546" s="64" t="s">
        <v>395</v>
      </c>
      <c r="E546" s="116" t="s">
        <v>265</v>
      </c>
      <c r="F546" s="116" t="s">
        <v>411</v>
      </c>
    </row>
    <row r="547" spans="1:6" ht="12.75">
      <c r="A547" s="120" t="s">
        <v>22</v>
      </c>
      <c r="B547" s="120">
        <v>1</v>
      </c>
      <c r="C547" s="121" t="s">
        <v>28</v>
      </c>
      <c r="D547" s="64" t="s">
        <v>395</v>
      </c>
      <c r="E547" s="121" t="s">
        <v>266</v>
      </c>
      <c r="F547" s="121" t="s">
        <v>468</v>
      </c>
    </row>
    <row r="548" spans="1:6" ht="12.75">
      <c r="A548" s="120" t="s">
        <v>22</v>
      </c>
      <c r="B548" s="120">
        <v>1</v>
      </c>
      <c r="C548" s="121" t="s">
        <v>28</v>
      </c>
      <c r="D548" s="64" t="s">
        <v>395</v>
      </c>
      <c r="E548" s="121" t="s">
        <v>266</v>
      </c>
      <c r="F548" s="121" t="s">
        <v>411</v>
      </c>
    </row>
    <row r="549" spans="1:6" ht="12.75">
      <c r="A549" s="120" t="s">
        <v>22</v>
      </c>
      <c r="B549" s="120">
        <v>1</v>
      </c>
      <c r="C549" s="121" t="s">
        <v>28</v>
      </c>
      <c r="D549" s="64" t="s">
        <v>395</v>
      </c>
      <c r="E549" s="121" t="s">
        <v>266</v>
      </c>
      <c r="F549" s="121" t="s">
        <v>444</v>
      </c>
    </row>
    <row r="550" spans="1:6" ht="12.75">
      <c r="A550" s="120" t="s">
        <v>22</v>
      </c>
      <c r="B550" s="120">
        <v>1</v>
      </c>
      <c r="C550" s="121" t="s">
        <v>28</v>
      </c>
      <c r="D550" s="64" t="s">
        <v>395</v>
      </c>
      <c r="E550" s="121" t="s">
        <v>266</v>
      </c>
      <c r="F550" s="121" t="s">
        <v>380</v>
      </c>
    </row>
    <row r="551" spans="1:6" ht="12.75">
      <c r="A551" s="120" t="s">
        <v>19</v>
      </c>
      <c r="B551" s="120">
        <v>1</v>
      </c>
      <c r="C551" s="121" t="s">
        <v>20</v>
      </c>
      <c r="D551" s="64" t="s">
        <v>350</v>
      </c>
      <c r="E551" s="121" t="s">
        <v>266</v>
      </c>
      <c r="F551" s="121" t="s">
        <v>327</v>
      </c>
    </row>
    <row r="552" spans="1:6" ht="12.75">
      <c r="A552" s="120" t="s">
        <v>19</v>
      </c>
      <c r="B552" s="120">
        <v>1</v>
      </c>
      <c r="C552" s="121" t="s">
        <v>20</v>
      </c>
      <c r="D552" s="64" t="s">
        <v>350</v>
      </c>
      <c r="E552" s="121" t="s">
        <v>266</v>
      </c>
      <c r="F552" s="121" t="s">
        <v>380</v>
      </c>
    </row>
    <row r="553" spans="1:6" ht="12.75">
      <c r="A553" s="115" t="s">
        <v>22</v>
      </c>
      <c r="B553" s="115">
        <v>1</v>
      </c>
      <c r="C553" s="116" t="s">
        <v>26</v>
      </c>
      <c r="D553" s="64" t="s">
        <v>291</v>
      </c>
      <c r="E553" s="116" t="s">
        <v>265</v>
      </c>
      <c r="F553" s="116" t="s">
        <v>401</v>
      </c>
    </row>
    <row r="554" spans="1:6" ht="12.75">
      <c r="A554" s="120" t="s">
        <v>22</v>
      </c>
      <c r="B554" s="120">
        <v>3</v>
      </c>
      <c r="C554" s="121" t="s">
        <v>26</v>
      </c>
      <c r="D554" s="64" t="s">
        <v>291</v>
      </c>
      <c r="E554" s="121" t="s">
        <v>266</v>
      </c>
      <c r="F554" s="121" t="s">
        <v>468</v>
      </c>
    </row>
    <row r="555" spans="1:6" ht="12.75">
      <c r="A555" s="120" t="s">
        <v>22</v>
      </c>
      <c r="B555" s="120">
        <v>1</v>
      </c>
      <c r="C555" s="121" t="s">
        <v>26</v>
      </c>
      <c r="D555" s="64" t="s">
        <v>291</v>
      </c>
      <c r="E555" s="121" t="s">
        <v>266</v>
      </c>
      <c r="F555" s="121" t="s">
        <v>380</v>
      </c>
    </row>
    <row r="556" spans="1:6" ht="12.75">
      <c r="A556" s="120" t="s">
        <v>22</v>
      </c>
      <c r="B556" s="120">
        <v>1</v>
      </c>
      <c r="C556" s="121" t="s">
        <v>27</v>
      </c>
      <c r="D556" s="64" t="s">
        <v>291</v>
      </c>
      <c r="E556" s="121" t="s">
        <v>266</v>
      </c>
      <c r="F556" s="121" t="s">
        <v>468</v>
      </c>
    </row>
    <row r="557" spans="1:6" ht="12.75">
      <c r="A557" s="120" t="s">
        <v>22</v>
      </c>
      <c r="B557" s="120">
        <v>1</v>
      </c>
      <c r="C557" s="121" t="s">
        <v>27</v>
      </c>
      <c r="D557" s="64" t="s">
        <v>291</v>
      </c>
      <c r="E557" s="121" t="s">
        <v>266</v>
      </c>
      <c r="F557" s="121" t="s">
        <v>259</v>
      </c>
    </row>
    <row r="558" spans="1:6" ht="12.75">
      <c r="A558" s="113" t="s">
        <v>7</v>
      </c>
      <c r="B558" s="113">
        <v>1</v>
      </c>
      <c r="C558" s="114" t="s">
        <v>257</v>
      </c>
      <c r="D558" s="64" t="s">
        <v>258</v>
      </c>
      <c r="F558" s="114" t="s">
        <v>259</v>
      </c>
    </row>
    <row r="559" spans="1:6" ht="12.75">
      <c r="A559" s="113" t="s">
        <v>7</v>
      </c>
      <c r="B559" s="113">
        <v>1</v>
      </c>
      <c r="C559" s="114" t="s">
        <v>257</v>
      </c>
      <c r="D559" s="64" t="s">
        <v>329</v>
      </c>
      <c r="F559" s="114" t="s">
        <v>327</v>
      </c>
    </row>
    <row r="560" spans="1:6" ht="12.75">
      <c r="A560" s="115" t="s">
        <v>22</v>
      </c>
      <c r="B560" s="115">
        <v>1</v>
      </c>
      <c r="C560" s="116" t="s">
        <v>26</v>
      </c>
      <c r="D560" s="64" t="s">
        <v>460</v>
      </c>
      <c r="E560" s="116" t="s">
        <v>265</v>
      </c>
      <c r="F560" s="116" t="s">
        <v>444</v>
      </c>
    </row>
    <row r="561" spans="1:6" ht="12.75">
      <c r="A561" s="113" t="s">
        <v>11</v>
      </c>
      <c r="B561" s="113">
        <v>1</v>
      </c>
      <c r="C561" s="114" t="s">
        <v>12</v>
      </c>
      <c r="D561" s="64" t="s">
        <v>449</v>
      </c>
      <c r="F561" s="114" t="s">
        <v>444</v>
      </c>
    </row>
    <row r="562" spans="1:6" ht="12.75">
      <c r="A562" s="42" t="s">
        <v>22</v>
      </c>
      <c r="B562" s="42">
        <v>1</v>
      </c>
      <c r="C562" s="117" t="s">
        <v>28</v>
      </c>
      <c r="D562" s="64" t="s">
        <v>486</v>
      </c>
      <c r="E562" s="117" t="s">
        <v>274</v>
      </c>
      <c r="F562" s="117" t="s">
        <v>468</v>
      </c>
    </row>
    <row r="563" spans="1:6" ht="12.75">
      <c r="A563" s="113" t="s">
        <v>31</v>
      </c>
      <c r="B563" s="113">
        <v>1</v>
      </c>
      <c r="C563" s="114" t="s">
        <v>295</v>
      </c>
      <c r="D563" s="64" t="s">
        <v>443</v>
      </c>
      <c r="F563" s="114" t="s">
        <v>411</v>
      </c>
    </row>
    <row r="564" spans="1:6" ht="12.75">
      <c r="A564" s="113" t="s">
        <v>15</v>
      </c>
      <c r="B564" s="113">
        <v>1</v>
      </c>
      <c r="C564" s="114" t="s">
        <v>16</v>
      </c>
      <c r="D564" s="64" t="s">
        <v>263</v>
      </c>
      <c r="F564" s="114" t="s">
        <v>327</v>
      </c>
    </row>
    <row r="565" spans="1:6" ht="12.75">
      <c r="A565" s="120" t="s">
        <v>17</v>
      </c>
      <c r="B565" s="120">
        <v>1</v>
      </c>
      <c r="C565" s="121" t="s">
        <v>18</v>
      </c>
      <c r="D565" s="64" t="s">
        <v>263</v>
      </c>
      <c r="E565" s="121" t="s">
        <v>266</v>
      </c>
      <c r="F565" s="121" t="s">
        <v>327</v>
      </c>
    </row>
    <row r="566" spans="1:6" ht="12.75">
      <c r="A566" s="120" t="s">
        <v>17</v>
      </c>
      <c r="B566" s="120">
        <v>1</v>
      </c>
      <c r="C566" s="121" t="s">
        <v>18</v>
      </c>
      <c r="D566" s="64" t="s">
        <v>263</v>
      </c>
      <c r="E566" s="121" t="s">
        <v>266</v>
      </c>
      <c r="F566" s="121" t="s">
        <v>380</v>
      </c>
    </row>
    <row r="567" spans="1:6" ht="12.75">
      <c r="A567" s="120" t="s">
        <v>17</v>
      </c>
      <c r="B567" s="120">
        <v>1</v>
      </c>
      <c r="C567" s="121" t="s">
        <v>18</v>
      </c>
      <c r="D567" s="64" t="s">
        <v>263</v>
      </c>
      <c r="E567" s="121" t="s">
        <v>266</v>
      </c>
      <c r="F567" s="121" t="s">
        <v>259</v>
      </c>
    </row>
    <row r="568" spans="1:6" ht="12.75">
      <c r="A568" s="113" t="s">
        <v>17</v>
      </c>
      <c r="B568" s="113">
        <v>1</v>
      </c>
      <c r="C568" s="114" t="s">
        <v>18</v>
      </c>
      <c r="D568" s="64" t="s">
        <v>263</v>
      </c>
      <c r="F568" s="114" t="s">
        <v>327</v>
      </c>
    </row>
    <row r="569" spans="1:6" ht="12.75">
      <c r="A569" s="113" t="s">
        <v>17</v>
      </c>
      <c r="B569" s="113">
        <v>2</v>
      </c>
      <c r="C569" s="114" t="s">
        <v>18</v>
      </c>
      <c r="D569" s="64" t="s">
        <v>263</v>
      </c>
      <c r="F569" s="114" t="s">
        <v>259</v>
      </c>
    </row>
    <row r="570" spans="1:6" ht="12.75">
      <c r="A570" s="120" t="s">
        <v>31</v>
      </c>
      <c r="B570" s="120">
        <v>1</v>
      </c>
      <c r="C570" s="121" t="s">
        <v>295</v>
      </c>
      <c r="D570" s="64" t="s">
        <v>263</v>
      </c>
      <c r="E570" s="121" t="s">
        <v>266</v>
      </c>
      <c r="F570" s="120" t="s">
        <v>1</v>
      </c>
    </row>
    <row r="571" spans="1:6" ht="12.75">
      <c r="A571" s="120" t="s">
        <v>31</v>
      </c>
      <c r="B571" s="120">
        <v>2</v>
      </c>
      <c r="C571" s="121" t="s">
        <v>295</v>
      </c>
      <c r="D571" s="64" t="s">
        <v>263</v>
      </c>
      <c r="E571" s="121" t="s">
        <v>266</v>
      </c>
      <c r="F571" s="121" t="s">
        <v>259</v>
      </c>
    </row>
    <row r="572" spans="1:6" ht="12.75">
      <c r="A572" s="120" t="s">
        <v>31</v>
      </c>
      <c r="B572" s="120">
        <v>1</v>
      </c>
      <c r="C572" s="121" t="s">
        <v>295</v>
      </c>
      <c r="D572" s="64" t="s">
        <v>399</v>
      </c>
      <c r="E572" s="121" t="s">
        <v>266</v>
      </c>
      <c r="F572" s="121" t="s">
        <v>380</v>
      </c>
    </row>
    <row r="573" spans="1:6" ht="12.75">
      <c r="A573" s="115" t="s">
        <v>13</v>
      </c>
      <c r="B573" s="115">
        <v>1</v>
      </c>
      <c r="C573" s="116" t="s">
        <v>14</v>
      </c>
      <c r="D573" s="64" t="s">
        <v>278</v>
      </c>
      <c r="E573" s="116" t="s">
        <v>265</v>
      </c>
      <c r="F573" s="116" t="s">
        <v>492</v>
      </c>
    </row>
    <row r="574" spans="1:6" ht="12.75">
      <c r="A574" s="42" t="s">
        <v>22</v>
      </c>
      <c r="B574" s="42">
        <v>1</v>
      </c>
      <c r="C574" s="117" t="s">
        <v>26</v>
      </c>
      <c r="D574" s="64" t="s">
        <v>278</v>
      </c>
      <c r="E574" s="117" t="s">
        <v>274</v>
      </c>
      <c r="F574" s="117" t="s">
        <v>259</v>
      </c>
    </row>
    <row r="575" spans="1:6" ht="12.75">
      <c r="A575" s="115" t="s">
        <v>22</v>
      </c>
      <c r="B575" s="115">
        <v>2</v>
      </c>
      <c r="C575" s="116" t="s">
        <v>23</v>
      </c>
      <c r="D575" s="64" t="s">
        <v>405</v>
      </c>
      <c r="E575" s="116" t="s">
        <v>265</v>
      </c>
      <c r="F575" s="116" t="s">
        <v>401</v>
      </c>
    </row>
    <row r="576" spans="1:6" ht="12.75">
      <c r="A576" s="115" t="s">
        <v>22</v>
      </c>
      <c r="B576" s="115">
        <v>1</v>
      </c>
      <c r="C576" s="116" t="s">
        <v>27</v>
      </c>
      <c r="D576" s="64" t="s">
        <v>405</v>
      </c>
      <c r="E576" s="116" t="s">
        <v>265</v>
      </c>
      <c r="F576" s="116" t="s">
        <v>401</v>
      </c>
    </row>
    <row r="577" spans="1:6" ht="12.75">
      <c r="A577" s="120" t="s">
        <v>22</v>
      </c>
      <c r="B577" s="120">
        <v>1</v>
      </c>
      <c r="C577" s="121" t="s">
        <v>27</v>
      </c>
      <c r="D577" s="64" t="s">
        <v>405</v>
      </c>
      <c r="E577" s="121" t="s">
        <v>266</v>
      </c>
      <c r="F577" s="121" t="s">
        <v>401</v>
      </c>
    </row>
    <row r="578" spans="1:6" ht="12.75">
      <c r="A578" s="120" t="s">
        <v>7</v>
      </c>
      <c r="B578" s="120">
        <v>1</v>
      </c>
      <c r="C578" s="121" t="s">
        <v>257</v>
      </c>
      <c r="E578" s="121" t="s">
        <v>266</v>
      </c>
      <c r="F578" s="121" t="s">
        <v>380</v>
      </c>
    </row>
    <row r="579" spans="1:6" ht="12.75">
      <c r="A579" s="113" t="s">
        <v>7</v>
      </c>
      <c r="B579" s="113">
        <v>1</v>
      </c>
      <c r="C579" s="114" t="s">
        <v>257</v>
      </c>
      <c r="F579" s="114" t="s">
        <v>444</v>
      </c>
    </row>
    <row r="580" spans="1:6" ht="12.75">
      <c r="A580" s="113" t="s">
        <v>7</v>
      </c>
      <c r="B580" s="113">
        <v>1</v>
      </c>
      <c r="C580" s="114" t="s">
        <v>257</v>
      </c>
      <c r="F580" s="114" t="s">
        <v>327</v>
      </c>
    </row>
    <row r="581" spans="1:6" ht="12.75">
      <c r="A581" s="113" t="s">
        <v>7</v>
      </c>
      <c r="B581" s="113">
        <v>1</v>
      </c>
      <c r="C581" s="114" t="s">
        <v>257</v>
      </c>
      <c r="F581" s="114" t="s">
        <v>300</v>
      </c>
    </row>
    <row r="582" spans="1:6" ht="12.75">
      <c r="A582" s="113" t="s">
        <v>11</v>
      </c>
      <c r="B582" s="113">
        <v>1</v>
      </c>
      <c r="C582" s="114" t="s">
        <v>12</v>
      </c>
      <c r="F582" s="114" t="s">
        <v>444</v>
      </c>
    </row>
    <row r="583" spans="1:6" ht="12.75">
      <c r="A583" s="120" t="s">
        <v>11</v>
      </c>
      <c r="B583" s="120">
        <v>1</v>
      </c>
      <c r="C583" s="121" t="s">
        <v>305</v>
      </c>
      <c r="E583" s="121" t="s">
        <v>266</v>
      </c>
      <c r="F583" s="120" t="s">
        <v>1</v>
      </c>
    </row>
    <row r="584" spans="1:6" ht="12.75">
      <c r="A584" s="115" t="s">
        <v>19</v>
      </c>
      <c r="B584" s="115">
        <v>1</v>
      </c>
      <c r="C584" s="116" t="s">
        <v>20</v>
      </c>
      <c r="E584" s="116" t="s">
        <v>265</v>
      </c>
      <c r="F584" s="116" t="s">
        <v>444</v>
      </c>
    </row>
    <row r="585" spans="1:6" ht="12.75">
      <c r="A585" s="120" t="s">
        <v>19</v>
      </c>
      <c r="B585" s="120">
        <v>1</v>
      </c>
      <c r="C585" s="121" t="s">
        <v>20</v>
      </c>
      <c r="E585" s="121" t="s">
        <v>266</v>
      </c>
      <c r="F585" s="121" t="s">
        <v>411</v>
      </c>
    </row>
    <row r="586" spans="1:6" ht="12.75">
      <c r="A586" s="120" t="s">
        <v>22</v>
      </c>
      <c r="B586" s="120">
        <v>1</v>
      </c>
      <c r="C586" s="121" t="s">
        <v>23</v>
      </c>
      <c r="E586" s="121" t="s">
        <v>266</v>
      </c>
      <c r="F586" s="121" t="s">
        <v>411</v>
      </c>
    </row>
    <row r="587" spans="1:6" ht="12.75">
      <c r="A587" s="120" t="s">
        <v>22</v>
      </c>
      <c r="B587" s="120">
        <v>1</v>
      </c>
      <c r="C587" s="121" t="s">
        <v>23</v>
      </c>
      <c r="E587" s="121" t="s">
        <v>266</v>
      </c>
      <c r="F587" s="121" t="s">
        <v>401</v>
      </c>
    </row>
    <row r="588" spans="1:6" ht="12.75">
      <c r="A588" s="120" t="s">
        <v>22</v>
      </c>
      <c r="B588" s="120">
        <v>1</v>
      </c>
      <c r="C588" s="121" t="s">
        <v>25</v>
      </c>
      <c r="E588" s="121" t="s">
        <v>266</v>
      </c>
      <c r="F588" s="121" t="s">
        <v>300</v>
      </c>
    </row>
    <row r="589" spans="1:6" ht="12.75">
      <c r="A589" s="115" t="s">
        <v>22</v>
      </c>
      <c r="B589" s="115">
        <v>1</v>
      </c>
      <c r="C589" s="116" t="s">
        <v>26</v>
      </c>
      <c r="E589" s="116" t="s">
        <v>265</v>
      </c>
      <c r="F589" s="116" t="s">
        <v>444</v>
      </c>
    </row>
    <row r="590" spans="1:6" ht="12.75">
      <c r="A590" s="118" t="s">
        <v>22</v>
      </c>
      <c r="B590" s="118">
        <v>1</v>
      </c>
      <c r="C590" s="119" t="s">
        <v>26</v>
      </c>
      <c r="E590" s="119" t="s">
        <v>293</v>
      </c>
      <c r="F590" s="119" t="s">
        <v>411</v>
      </c>
    </row>
    <row r="591" spans="1:6" ht="12.75">
      <c r="A591" s="115" t="s">
        <v>22</v>
      </c>
      <c r="B591" s="115">
        <v>1</v>
      </c>
      <c r="C591" s="116" t="s">
        <v>28</v>
      </c>
      <c r="E591" s="116" t="s">
        <v>265</v>
      </c>
      <c r="F591" s="116" t="s">
        <v>411</v>
      </c>
    </row>
    <row r="592" spans="1:6" ht="12.75">
      <c r="A592" s="115" t="s">
        <v>29</v>
      </c>
      <c r="B592" s="115">
        <v>1</v>
      </c>
      <c r="C592" s="116" t="s">
        <v>186</v>
      </c>
      <c r="E592" s="116" t="s">
        <v>265</v>
      </c>
      <c r="F592" s="115" t="s">
        <v>1</v>
      </c>
    </row>
    <row r="593" spans="1:6" ht="12.75">
      <c r="A593" s="113" t="s">
        <v>31</v>
      </c>
      <c r="B593" s="113">
        <v>1</v>
      </c>
      <c r="C593" s="114" t="s">
        <v>297</v>
      </c>
      <c r="F593" s="114" t="s">
        <v>444</v>
      </c>
    </row>
    <row r="594" spans="1:5" ht="12.75">
      <c r="A594" s="124"/>
      <c r="B594" s="124"/>
      <c r="C594" s="125"/>
      <c r="D594" s="126"/>
      <c r="E594" s="125"/>
    </row>
    <row r="595" ht="12.75">
      <c r="B595" s="124">
        <f>SUM(B5:B594)</f>
        <v>778</v>
      </c>
    </row>
  </sheetData>
  <printOptions gridLines="1" horizontalCentered="1" verticalCentered="1"/>
  <pageMargins left="0" right="0" top="0.3937007874015748" bottom="0" header="0.1968503937007874" footer="0"/>
  <pageSetup horizontalDpi="600" verticalDpi="600" orientation="landscape" paperSize="9" r:id="rId1"/>
  <headerFooter alignWithMargins="0">
    <oddHeader>&amp;CÜbersicht sortiert nach Trägern - alle Fachdienste - im März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57421875" style="1" bestFit="1" customWidth="1"/>
    <col min="4" max="4" width="12.7109375" style="1" bestFit="1" customWidth="1"/>
    <col min="5" max="5" width="16.421875" style="0" bestFit="1" customWidth="1"/>
    <col min="6" max="6" width="8.28125" style="0" customWidth="1"/>
    <col min="7" max="7" width="0.85546875" style="0" customWidth="1"/>
    <col min="8" max="8" width="10.140625" style="0" bestFit="1" customWidth="1"/>
    <col min="10" max="10" width="10.140625" style="0" bestFit="1" customWidth="1"/>
    <col min="12" max="12" width="10.140625" style="0" bestFit="1" customWidth="1"/>
    <col min="14" max="14" width="10.140625" style="0" bestFit="1" customWidth="1"/>
    <col min="16" max="16" width="10.140625" style="0" bestFit="1" customWidth="1"/>
  </cols>
  <sheetData>
    <row r="1" spans="1:18" ht="12.75">
      <c r="A1" s="4" t="s">
        <v>50</v>
      </c>
      <c r="B1" s="3" t="s">
        <v>51</v>
      </c>
      <c r="C1" s="4" t="s">
        <v>52</v>
      </c>
      <c r="D1" s="4" t="s">
        <v>53</v>
      </c>
      <c r="E1" s="3" t="s">
        <v>55</v>
      </c>
      <c r="F1" s="3" t="s">
        <v>54</v>
      </c>
      <c r="H1" s="12" t="s">
        <v>117</v>
      </c>
      <c r="I1" t="s">
        <v>118</v>
      </c>
      <c r="J1" s="12" t="s">
        <v>117</v>
      </c>
      <c r="K1" t="s">
        <v>118</v>
      </c>
      <c r="L1" s="12" t="s">
        <v>117</v>
      </c>
      <c r="M1" t="s">
        <v>118</v>
      </c>
      <c r="N1" s="12" t="s">
        <v>117</v>
      </c>
      <c r="O1" t="s">
        <v>118</v>
      </c>
      <c r="P1" s="12" t="s">
        <v>117</v>
      </c>
      <c r="Q1" t="s">
        <v>118</v>
      </c>
      <c r="R1" s="3" t="s">
        <v>118</v>
      </c>
    </row>
    <row r="2" spans="1:18" ht="12.75">
      <c r="A2" s="4"/>
      <c r="B2" s="3"/>
      <c r="C2" s="4"/>
      <c r="H2" s="12" t="s">
        <v>119</v>
      </c>
      <c r="I2" t="s">
        <v>120</v>
      </c>
      <c r="J2" s="12" t="s">
        <v>119</v>
      </c>
      <c r="K2" t="s">
        <v>120</v>
      </c>
      <c r="L2" s="12" t="s">
        <v>119</v>
      </c>
      <c r="M2" t="s">
        <v>120</v>
      </c>
      <c r="N2" s="12" t="s">
        <v>119</v>
      </c>
      <c r="O2" t="s">
        <v>120</v>
      </c>
      <c r="P2" s="12" t="s">
        <v>119</v>
      </c>
      <c r="Q2" t="s">
        <v>120</v>
      </c>
      <c r="R2" s="3" t="s">
        <v>120</v>
      </c>
    </row>
    <row r="3" spans="1:18" ht="12" customHeight="1">
      <c r="A3" s="4"/>
      <c r="B3" s="3"/>
      <c r="C3" s="4"/>
      <c r="F3" s="6">
        <v>3</v>
      </c>
      <c r="I3" s="2" t="s">
        <v>1</v>
      </c>
      <c r="J3" s="2"/>
      <c r="K3" s="2" t="s">
        <v>121</v>
      </c>
      <c r="L3" s="2"/>
      <c r="M3" s="2" t="s">
        <v>122</v>
      </c>
      <c r="N3" s="2"/>
      <c r="O3" s="2" t="s">
        <v>123</v>
      </c>
      <c r="P3" s="2"/>
      <c r="Q3" s="2" t="s">
        <v>124</v>
      </c>
      <c r="R3" s="3" t="s">
        <v>125</v>
      </c>
    </row>
    <row r="4" spans="1:18" ht="12.75">
      <c r="A4" s="1" t="s">
        <v>32</v>
      </c>
      <c r="C4" s="13">
        <f>SUM(BLB!K4+'RSD A'!K4+'RSD B'!K4+'RSD C'!K4+'RSD D'!K4)</f>
        <v>0</v>
      </c>
      <c r="D4" s="1">
        <f>SUM(Gesamtübersicht!D4)</f>
        <v>1</v>
      </c>
      <c r="E4" s="7">
        <f aca="true" t="shared" si="0" ref="E4:E58">SUM(C4/D4)</f>
        <v>0</v>
      </c>
      <c r="H4" s="20">
        <v>0</v>
      </c>
      <c r="I4" s="7">
        <f>SUM(H4+BLB!K4)</f>
        <v>0</v>
      </c>
      <c r="J4" s="20">
        <v>0</v>
      </c>
      <c r="K4" s="7">
        <f>SUM(J4+'RSD A'!K4)</f>
        <v>0</v>
      </c>
      <c r="L4" s="20">
        <v>0</v>
      </c>
      <c r="M4" s="7">
        <f>SUM(L4+'RSD B'!K4)</f>
        <v>0</v>
      </c>
      <c r="N4" s="20">
        <v>0</v>
      </c>
      <c r="O4" s="7">
        <f>SUM(N4+'RSD C'!K4)</f>
        <v>0</v>
      </c>
      <c r="P4" s="20">
        <v>0</v>
      </c>
      <c r="Q4" s="7">
        <f>SUM(P4+'RSD D'!K4)</f>
        <v>0</v>
      </c>
      <c r="R4" s="17">
        <f>SUM(I4+K4+M4+O4+Q4)</f>
        <v>0</v>
      </c>
    </row>
    <row r="5" spans="1:18" ht="12.75">
      <c r="A5" s="1" t="s">
        <v>33</v>
      </c>
      <c r="C5" s="13">
        <f>SUM(BLB!K5+'RSD A'!K5+'RSD B'!K5+'RSD C'!K5+'RSD D'!K5)</f>
        <v>2107.22</v>
      </c>
      <c r="D5" s="1">
        <f>SUM(Gesamtübersicht!D5)</f>
        <v>28</v>
      </c>
      <c r="E5" s="7">
        <f t="shared" si="0"/>
        <v>75.25785714285713</v>
      </c>
      <c r="H5" s="20">
        <v>0</v>
      </c>
      <c r="I5" s="7">
        <f>SUM(H5+BLB!K5)</f>
        <v>0</v>
      </c>
      <c r="J5" s="20">
        <v>0</v>
      </c>
      <c r="K5" s="7">
        <f>SUM(J5+'RSD A'!K5)</f>
        <v>0</v>
      </c>
      <c r="L5" s="20">
        <v>15874.62</v>
      </c>
      <c r="M5" s="7">
        <f>SUM(L5+'RSD B'!K5)</f>
        <v>17981.84</v>
      </c>
      <c r="N5" s="20">
        <v>16820.51</v>
      </c>
      <c r="O5" s="7">
        <f>SUM(N5+'RSD C'!K5)</f>
        <v>16820.51</v>
      </c>
      <c r="P5" s="20">
        <v>0</v>
      </c>
      <c r="Q5" s="7">
        <f>SUM(P5+'RSD D'!K5)</f>
        <v>0</v>
      </c>
      <c r="R5" s="17">
        <f aca="true" t="shared" si="1" ref="R5:R11">SUM(I5+K5+M5+O5+Q5)</f>
        <v>34802.35</v>
      </c>
    </row>
    <row r="6" spans="1:18" ht="12.75">
      <c r="A6" s="1" t="s">
        <v>74</v>
      </c>
      <c r="C6" s="13">
        <f>SUM(BLB!K6+'RSD A'!K6+'RSD B'!K6+'RSD C'!K6+'RSD D'!K6)</f>
        <v>0</v>
      </c>
      <c r="D6" s="1">
        <f>SUM(Gesamtübersicht!D6)</f>
        <v>0</v>
      </c>
      <c r="E6" s="7" t="e">
        <f t="shared" si="0"/>
        <v>#DIV/0!</v>
      </c>
      <c r="H6" s="20">
        <v>0</v>
      </c>
      <c r="I6" s="7">
        <f>SUM(H6+BLB!K6)</f>
        <v>0</v>
      </c>
      <c r="J6" s="20">
        <v>0</v>
      </c>
      <c r="K6" s="7">
        <f>SUM(J6+'RSD A'!K6)</f>
        <v>0</v>
      </c>
      <c r="L6" s="20">
        <v>0</v>
      </c>
      <c r="M6" s="7">
        <f>SUM(L6+'RSD B'!K6)</f>
        <v>0</v>
      </c>
      <c r="N6" s="20">
        <v>0</v>
      </c>
      <c r="O6" s="7">
        <f>SUM(N6+'RSD C'!K6)</f>
        <v>0</v>
      </c>
      <c r="P6" s="20">
        <v>0</v>
      </c>
      <c r="Q6" s="7">
        <f>SUM(P6+'RSD D'!K6)</f>
        <v>0</v>
      </c>
      <c r="R6" s="17">
        <f t="shared" si="1"/>
        <v>0</v>
      </c>
    </row>
    <row r="7" spans="1:18" ht="12.75">
      <c r="A7" s="1" t="s">
        <v>48</v>
      </c>
      <c r="C7" s="13">
        <f>SUM(BLB!K7+'RSD A'!K7+'RSD B'!K7+'RSD C'!K7+'RSD D'!K7)</f>
        <v>712.15</v>
      </c>
      <c r="D7" s="1">
        <f>SUM(Gesamtübersicht!D7)</f>
        <v>2</v>
      </c>
      <c r="E7" s="7">
        <f t="shared" si="0"/>
        <v>356.075</v>
      </c>
      <c r="H7" s="20">
        <v>0</v>
      </c>
      <c r="I7" s="7">
        <f>SUM(H7+BLB!K7)</f>
        <v>0</v>
      </c>
      <c r="J7" s="20">
        <v>0</v>
      </c>
      <c r="K7" s="7">
        <f>SUM(J7+'RSD A'!K7)</f>
        <v>0</v>
      </c>
      <c r="L7" s="20">
        <v>1490.9</v>
      </c>
      <c r="M7" s="7">
        <f>SUM(L7+'RSD B'!K7)</f>
        <v>2203.05</v>
      </c>
      <c r="N7" s="20">
        <v>857.7</v>
      </c>
      <c r="O7" s="7">
        <f>SUM(N7+'RSD C'!K7)</f>
        <v>857.7</v>
      </c>
      <c r="P7" s="20">
        <v>612.15</v>
      </c>
      <c r="Q7" s="7">
        <f>SUM(P7+'RSD D'!K7)</f>
        <v>612.15</v>
      </c>
      <c r="R7" s="17">
        <f t="shared" si="1"/>
        <v>3672.9</v>
      </c>
    </row>
    <row r="8" spans="1:18" ht="12.75">
      <c r="A8" s="1" t="s">
        <v>85</v>
      </c>
      <c r="C8" s="13">
        <f>SUM(BLB!K8+'RSD A'!K8+'RSD B'!K8+'RSD C'!K8+'RSD D'!K8)</f>
        <v>24455.940000000002</v>
      </c>
      <c r="D8" s="1">
        <f>SUM(Gesamtübersicht!D8)</f>
        <v>3</v>
      </c>
      <c r="E8" s="7">
        <f t="shared" si="0"/>
        <v>8151.9800000000005</v>
      </c>
      <c r="H8" s="20">
        <v>0</v>
      </c>
      <c r="I8" s="7">
        <f>SUM(H8+BLB!K8)</f>
        <v>0</v>
      </c>
      <c r="J8" s="20">
        <v>0</v>
      </c>
      <c r="K8" s="7">
        <f>SUM(J8+'RSD A'!K8)</f>
        <v>376.08</v>
      </c>
      <c r="L8" s="20">
        <v>0</v>
      </c>
      <c r="M8" s="7">
        <f>SUM(L8+'RSD B'!K8)</f>
        <v>0</v>
      </c>
      <c r="N8" s="20">
        <v>25247.41</v>
      </c>
      <c r="O8" s="7">
        <f>SUM(N8+'RSD C'!K8)</f>
        <v>49327.270000000004</v>
      </c>
      <c r="P8" s="20">
        <v>0</v>
      </c>
      <c r="Q8" s="7">
        <f>SUM(P8+'RSD D'!K8)</f>
        <v>0</v>
      </c>
      <c r="R8" s="17">
        <f t="shared" si="1"/>
        <v>49703.350000000006</v>
      </c>
    </row>
    <row r="9" spans="1:18" ht="12.75">
      <c r="A9" s="1" t="s">
        <v>83</v>
      </c>
      <c r="C9" s="13">
        <f>SUM(BLB!K9+'RSD A'!K9+'RSD B'!K9+'RSD C'!K9+'RSD D'!K9)</f>
        <v>26947.43</v>
      </c>
      <c r="D9" s="1">
        <f>SUM(Gesamtübersicht!D9)</f>
        <v>6</v>
      </c>
      <c r="E9" s="7">
        <f t="shared" si="0"/>
        <v>4491.238333333334</v>
      </c>
      <c r="H9" s="20">
        <v>0</v>
      </c>
      <c r="I9" s="7">
        <f>SUM(H9+BLB!K9)</f>
        <v>0</v>
      </c>
      <c r="J9" s="20">
        <v>0</v>
      </c>
      <c r="K9" s="7">
        <f>SUM(J9+'RSD A'!K9)</f>
        <v>8419.2</v>
      </c>
      <c r="L9" s="20">
        <v>15890.44</v>
      </c>
      <c r="M9" s="7">
        <f>SUM(L9+'RSD B'!K9)</f>
        <v>18955.58</v>
      </c>
      <c r="N9" s="20">
        <v>4535.75</v>
      </c>
      <c r="O9" s="7">
        <f>SUM(N9+'RSD C'!K9)</f>
        <v>19998.84</v>
      </c>
      <c r="P9" s="20">
        <v>0</v>
      </c>
      <c r="Q9" s="7">
        <f>SUM(P9+'RSD D'!K9)</f>
        <v>0</v>
      </c>
      <c r="R9" s="17">
        <f t="shared" si="1"/>
        <v>47373.62</v>
      </c>
    </row>
    <row r="10" spans="1:18" ht="12.75">
      <c r="A10" s="1" t="s">
        <v>77</v>
      </c>
      <c r="C10" s="13">
        <f>SUM(BLB!K10+'RSD A'!K10+'RSD B'!K10+'RSD C'!K10+'RSD D'!K10)</f>
        <v>3093.12</v>
      </c>
      <c r="D10" s="1">
        <f>SUM(Gesamtübersicht!D10)</f>
        <v>2</v>
      </c>
      <c r="E10" s="7">
        <f t="shared" si="0"/>
        <v>1546.56</v>
      </c>
      <c r="H10" s="20">
        <v>1480.48</v>
      </c>
      <c r="I10" s="7">
        <f>SUM(H10+BLB!K10)</f>
        <v>1480.48</v>
      </c>
      <c r="J10" s="20">
        <v>822.32</v>
      </c>
      <c r="K10" s="7">
        <f>SUM(J10+'RSD A'!K10)</f>
        <v>2254.32</v>
      </c>
      <c r="L10" s="20">
        <v>659.52</v>
      </c>
      <c r="M10" s="7">
        <f>SUM(L10+'RSD B'!K10)</f>
        <v>2320.64</v>
      </c>
      <c r="N10" s="20">
        <v>0</v>
      </c>
      <c r="O10" s="7">
        <f>SUM(N10+'RSD C'!K10)</f>
        <v>0</v>
      </c>
      <c r="P10" s="20">
        <v>0</v>
      </c>
      <c r="Q10" s="7">
        <f>SUM(P10+'RSD D'!K10)</f>
        <v>0</v>
      </c>
      <c r="R10" s="17">
        <f t="shared" si="1"/>
        <v>6055.4400000000005</v>
      </c>
    </row>
    <row r="11" spans="1:18" ht="12.75">
      <c r="A11" s="1" t="s">
        <v>84</v>
      </c>
      <c r="C11" s="13">
        <f>SUM(BLB!K11+'RSD A'!K11+'RSD B'!K11+'RSD C'!K11+'RSD D'!K11)</f>
        <v>0</v>
      </c>
      <c r="D11" s="1">
        <f>SUM(Gesamtübersicht!D11)</f>
        <v>0</v>
      </c>
      <c r="E11" s="7" t="e">
        <f t="shared" si="0"/>
        <v>#DIV/0!</v>
      </c>
      <c r="H11" s="20">
        <v>0</v>
      </c>
      <c r="I11" s="7">
        <f>SUM(H11+BLB!K11)</f>
        <v>0</v>
      </c>
      <c r="J11" s="20">
        <v>0</v>
      </c>
      <c r="K11" s="7">
        <f>SUM(J11+'RSD A'!K11)</f>
        <v>0</v>
      </c>
      <c r="L11" s="20">
        <v>0</v>
      </c>
      <c r="M11" s="7">
        <f>SUM(L11+'RSD B'!K11)</f>
        <v>0</v>
      </c>
      <c r="N11" s="20">
        <v>0</v>
      </c>
      <c r="O11" s="7">
        <f>SUM(N11+'RSD C'!K11)</f>
        <v>0</v>
      </c>
      <c r="P11" s="20">
        <v>0</v>
      </c>
      <c r="Q11" s="7">
        <f>SUM(P11+'RSD D'!K11)</f>
        <v>0</v>
      </c>
      <c r="R11" s="17">
        <f t="shared" si="1"/>
        <v>0</v>
      </c>
    </row>
    <row r="12" spans="3:18" ht="12.75">
      <c r="C12" s="13"/>
      <c r="E12" s="7"/>
      <c r="H12" s="20"/>
      <c r="I12" s="7"/>
      <c r="J12" s="20"/>
      <c r="K12" s="7"/>
      <c r="L12" s="20"/>
      <c r="M12" s="7"/>
      <c r="N12" s="20"/>
      <c r="O12" s="7"/>
      <c r="P12" s="20"/>
      <c r="Q12" s="7"/>
      <c r="R12" s="17"/>
    </row>
    <row r="13" spans="1:18" ht="12.75">
      <c r="A13" s="1" t="s">
        <v>35</v>
      </c>
      <c r="C13" s="13">
        <f>SUM(BLB!K13+'RSD A'!K13+'RSD B'!K13+'RSD C'!K13+'RSD D'!K13)</f>
        <v>23599.58</v>
      </c>
      <c r="D13" s="1">
        <f>SUM(Gesamtübersicht!D13)</f>
        <v>50</v>
      </c>
      <c r="E13" s="7">
        <f t="shared" si="0"/>
        <v>471.99160000000006</v>
      </c>
      <c r="H13" s="20">
        <v>7363.63</v>
      </c>
      <c r="I13" s="7">
        <f>SUM(H13+BLB!K13)</f>
        <v>7610.59</v>
      </c>
      <c r="J13" s="20">
        <v>8988.52</v>
      </c>
      <c r="K13" s="7">
        <f>SUM(J13+'RSD A'!K13)</f>
        <v>11373.210000000001</v>
      </c>
      <c r="L13" s="20">
        <v>12224.56</v>
      </c>
      <c r="M13" s="7">
        <f>SUM(L13+'RSD B'!K13)</f>
        <v>19930.86</v>
      </c>
      <c r="N13" s="20">
        <v>20418.29</v>
      </c>
      <c r="O13" s="7">
        <f>SUM(N13+'RSD C'!K13)</f>
        <v>30751.82</v>
      </c>
      <c r="P13" s="20">
        <v>3885.92</v>
      </c>
      <c r="Q13" s="7">
        <f>SUM(P13+'RSD D'!K13)</f>
        <v>6814.02</v>
      </c>
      <c r="R13" s="17">
        <f aca="true" t="shared" si="2" ref="R13:R20">SUM(I13+K13+M13+O13+Q13)</f>
        <v>76480.50000000001</v>
      </c>
    </row>
    <row r="14" spans="1:18" ht="12.75">
      <c r="A14" s="1" t="s">
        <v>240</v>
      </c>
      <c r="C14" s="13">
        <f>SUM(BLB!K14+'RSD A'!K14+'RSD B'!K14+'RSD C'!K14+'RSD D'!K14)</f>
        <v>0</v>
      </c>
      <c r="D14" s="1">
        <f>SUM(Gesamtübersicht!D14)</f>
        <v>1</v>
      </c>
      <c r="E14" s="7">
        <f t="shared" si="0"/>
        <v>0</v>
      </c>
      <c r="H14" s="20">
        <v>0</v>
      </c>
      <c r="I14" s="7">
        <f>SUM(H14+BLB!K14)</f>
        <v>0</v>
      </c>
      <c r="J14" s="20">
        <v>0</v>
      </c>
      <c r="K14" s="7">
        <f>SUM(J14+'RSD A'!K14)</f>
        <v>0</v>
      </c>
      <c r="L14" s="20">
        <v>0</v>
      </c>
      <c r="M14" s="7">
        <f>SUM(L14+'RSD B'!K14)</f>
        <v>0</v>
      </c>
      <c r="N14" s="20">
        <v>0</v>
      </c>
      <c r="O14" s="7">
        <f>SUM(N14+'RSD C'!K14)</f>
        <v>0</v>
      </c>
      <c r="P14" s="20">
        <v>737</v>
      </c>
      <c r="Q14" s="7">
        <f>SUM(P14+'RSD D'!K14)</f>
        <v>737</v>
      </c>
      <c r="R14" s="17">
        <f t="shared" si="2"/>
        <v>737</v>
      </c>
    </row>
    <row r="15" spans="1:18" ht="12.75">
      <c r="A15" s="1" t="s">
        <v>34</v>
      </c>
      <c r="C15" s="13">
        <f>SUM(BLB!K15+'RSD A'!K15+'RSD B'!K15+'RSD C'!K15+'RSD D'!K15)</f>
        <v>9094.84</v>
      </c>
      <c r="D15" s="1">
        <f>SUM(Gesamtübersicht!D15)</f>
        <v>16</v>
      </c>
      <c r="E15" s="7">
        <f t="shared" si="0"/>
        <v>568.4275</v>
      </c>
      <c r="H15" s="20">
        <v>1714.96</v>
      </c>
      <c r="I15" s="7">
        <f>SUM(H15+BLB!K15)</f>
        <v>1714.96</v>
      </c>
      <c r="J15" s="20">
        <v>7027.1</v>
      </c>
      <c r="K15" s="7">
        <f>SUM(J15+'RSD A'!K15)</f>
        <v>10270.900000000001</v>
      </c>
      <c r="L15" s="20">
        <v>8232.9</v>
      </c>
      <c r="M15" s="7">
        <f>SUM(L15+'RSD B'!K15)</f>
        <v>12469.86</v>
      </c>
      <c r="N15" s="20">
        <v>12961.44</v>
      </c>
      <c r="O15" s="7">
        <f>SUM(N15+'RSD C'!K15)</f>
        <v>13768.48</v>
      </c>
      <c r="P15" s="20">
        <v>1815.84</v>
      </c>
      <c r="Q15" s="7">
        <f>SUM(P15+'RSD D'!K15)</f>
        <v>2622.88</v>
      </c>
      <c r="R15" s="17">
        <f t="shared" si="2"/>
        <v>40847.079999999994</v>
      </c>
    </row>
    <row r="16" spans="1:18" ht="12.75">
      <c r="A16" s="1" t="s">
        <v>36</v>
      </c>
      <c r="C16" s="13">
        <f>SUM(BLB!K16+'RSD A'!K16+'RSD B'!K16+'RSD C'!K16+'RSD D'!K16)</f>
        <v>16794.26</v>
      </c>
      <c r="D16" s="1">
        <f>SUM(Gesamtübersicht!D16)</f>
        <v>26</v>
      </c>
      <c r="E16" s="7">
        <f t="shared" si="0"/>
        <v>645.9330769230769</v>
      </c>
      <c r="H16" s="20">
        <v>1664.96</v>
      </c>
      <c r="I16" s="7">
        <f>SUM(H16+BLB!K16)</f>
        <v>3878.6</v>
      </c>
      <c r="J16" s="20">
        <v>13684.49</v>
      </c>
      <c r="K16" s="7">
        <f>SUM(J16+'RSD A'!K16)</f>
        <v>18697.15</v>
      </c>
      <c r="L16" s="20">
        <v>4458.69</v>
      </c>
      <c r="M16" s="7">
        <f>SUM(L16+'RSD B'!K16)</f>
        <v>7712.929999999999</v>
      </c>
      <c r="N16" s="20">
        <v>11875.46</v>
      </c>
      <c r="O16" s="7">
        <f>SUM(N16+'RSD C'!K16)</f>
        <v>16505.3</v>
      </c>
      <c r="P16" s="20">
        <v>4086.72</v>
      </c>
      <c r="Q16" s="7">
        <f>SUM(P16+'RSD D'!K16)</f>
        <v>5770.6</v>
      </c>
      <c r="R16" s="17">
        <f t="shared" si="2"/>
        <v>52564.579999999994</v>
      </c>
    </row>
    <row r="17" spans="1:18" ht="12.75">
      <c r="A17" s="1" t="s">
        <v>37</v>
      </c>
      <c r="C17" s="13">
        <f>SUM(BLB!K17+'RSD A'!K17+'RSD B'!K17+'RSD C'!K17+'RSD D'!K17)</f>
        <v>90737.98</v>
      </c>
      <c r="D17" s="1">
        <f>SUM(Gesamtübersicht!D17)</f>
        <v>106</v>
      </c>
      <c r="E17" s="7">
        <f t="shared" si="0"/>
        <v>856.018679245283</v>
      </c>
      <c r="H17" s="20">
        <v>15180.27</v>
      </c>
      <c r="I17" s="7">
        <f>SUM(H17+BLB!K17)</f>
        <v>16070.59</v>
      </c>
      <c r="J17" s="20">
        <v>59683.89</v>
      </c>
      <c r="K17" s="7">
        <f>SUM(J17+'RSD A'!K17)</f>
        <v>91381.32</v>
      </c>
      <c r="L17" s="20">
        <v>50247.74</v>
      </c>
      <c r="M17" s="7">
        <f>SUM(L17+'RSD B'!K17)</f>
        <v>85022.32</v>
      </c>
      <c r="N17" s="20">
        <v>24394.19</v>
      </c>
      <c r="O17" s="7">
        <f>SUM(N17+'RSD C'!K17)</f>
        <v>29805.309999999998</v>
      </c>
      <c r="P17" s="20">
        <v>27749.34</v>
      </c>
      <c r="Q17" s="7">
        <f>SUM(P17+'RSD D'!K17)</f>
        <v>45713.869999999995</v>
      </c>
      <c r="R17" s="17">
        <f t="shared" si="2"/>
        <v>267993.41000000003</v>
      </c>
    </row>
    <row r="18" spans="1:18" ht="12.75">
      <c r="A18" s="1" t="s">
        <v>179</v>
      </c>
      <c r="C18" s="13">
        <f>SUM(BLB!K18+'RSD A'!K18+'RSD B'!K18+'RSD C'!K18+'RSD D'!K18)</f>
        <v>0</v>
      </c>
      <c r="D18" s="1">
        <f>SUM(Gesamtübersicht!D18)</f>
        <v>2</v>
      </c>
      <c r="E18" s="7">
        <f t="shared" si="0"/>
        <v>0</v>
      </c>
      <c r="H18" s="20">
        <v>0</v>
      </c>
      <c r="I18" s="7">
        <f>SUM(H18+BLB!K18)</f>
        <v>0</v>
      </c>
      <c r="J18" s="20">
        <v>0</v>
      </c>
      <c r="K18" s="7">
        <f>SUM(J18+'RSD A'!K18)</f>
        <v>0</v>
      </c>
      <c r="L18" s="20">
        <v>0</v>
      </c>
      <c r="M18" s="7">
        <f>SUM(L18+'RSD B'!K18)</f>
        <v>0</v>
      </c>
      <c r="N18" s="20">
        <v>0</v>
      </c>
      <c r="O18" s="7">
        <f>SUM(N18+'RSD C'!K18)</f>
        <v>0</v>
      </c>
      <c r="P18" s="20">
        <v>0</v>
      </c>
      <c r="Q18" s="7">
        <f>SUM(P18+'RSD D'!K18)</f>
        <v>0</v>
      </c>
      <c r="R18" s="17">
        <f t="shared" si="2"/>
        <v>0</v>
      </c>
    </row>
    <row r="19" spans="1:18" ht="12.75">
      <c r="A19" s="1" t="s">
        <v>207</v>
      </c>
      <c r="C19" s="13">
        <f>SUM(BLB!K19+'RSD A'!K19+'RSD B'!K19+'RSD C'!K19+'RSD D'!K19)</f>
        <v>0</v>
      </c>
      <c r="D19" s="1">
        <f>SUM(Gesamtübersicht!D19)</f>
        <v>0</v>
      </c>
      <c r="E19" s="7" t="e">
        <f t="shared" si="0"/>
        <v>#DIV/0!</v>
      </c>
      <c r="H19" s="20">
        <v>0</v>
      </c>
      <c r="I19" s="7">
        <f>SUM(H19+BLB!K19)</f>
        <v>0</v>
      </c>
      <c r="J19" s="20">
        <v>0</v>
      </c>
      <c r="K19" s="7">
        <f>SUM(J19+'RSD A'!K19)</f>
        <v>0</v>
      </c>
      <c r="L19" s="20">
        <v>0</v>
      </c>
      <c r="M19" s="7">
        <f>SUM(L19+'RSD B'!K19)</f>
        <v>0</v>
      </c>
      <c r="N19" s="20">
        <v>0</v>
      </c>
      <c r="O19" s="7">
        <f>SUM(N19+'RSD C'!K19)</f>
        <v>0</v>
      </c>
      <c r="P19" s="20">
        <v>0</v>
      </c>
      <c r="Q19" s="7">
        <f>SUM(P19+'RSD D'!K19)</f>
        <v>0</v>
      </c>
      <c r="R19" s="17">
        <f>SUM(I19+K19+M19+O19+Q19)</f>
        <v>0</v>
      </c>
    </row>
    <row r="20" spans="1:18" ht="12.75">
      <c r="A20" s="1" t="s">
        <v>181</v>
      </c>
      <c r="C20" s="13">
        <f>SUM(BLB!K20+'RSD A'!K20+'RSD B'!K20+'RSD C'!K20+'RSD D'!K20)</f>
        <v>1418.99</v>
      </c>
      <c r="D20" s="1">
        <f>SUM(Gesamtübersicht!D20)</f>
        <v>7</v>
      </c>
      <c r="E20" s="7">
        <f t="shared" si="0"/>
        <v>202.71285714285713</v>
      </c>
      <c r="H20" s="20">
        <v>0</v>
      </c>
      <c r="I20" s="7">
        <f>SUM(H20+BLB!K20)</f>
        <v>0</v>
      </c>
      <c r="J20" s="20">
        <v>0</v>
      </c>
      <c r="K20" s="7">
        <f>SUM(J20+'RSD A'!K20)</f>
        <v>0</v>
      </c>
      <c r="L20" s="20">
        <v>745.38</v>
      </c>
      <c r="M20" s="7">
        <f>SUM(L20+'RSD B'!K20)</f>
        <v>745.38</v>
      </c>
      <c r="N20" s="20">
        <v>2002.78</v>
      </c>
      <c r="O20" s="7">
        <f>SUM(N20+'RSD C'!K20)</f>
        <v>3421.77</v>
      </c>
      <c r="P20" s="20">
        <v>241.02</v>
      </c>
      <c r="Q20" s="7">
        <f>SUM(P20+'RSD D'!K20)</f>
        <v>241.02</v>
      </c>
      <c r="R20" s="17">
        <f t="shared" si="2"/>
        <v>4408.17</v>
      </c>
    </row>
    <row r="21" spans="1:18" ht="12.75">
      <c r="A21" s="1" t="s">
        <v>185</v>
      </c>
      <c r="C21" s="13">
        <f>SUM(BLB!K21+'RSD A'!K21+'RSD B'!K21+'RSD C'!K21+'RSD D'!K21)</f>
        <v>0</v>
      </c>
      <c r="D21" s="1">
        <f>SUM(Gesamtübersicht!D21)</f>
        <v>1</v>
      </c>
      <c r="E21" s="7">
        <f>SUM(C21/D21)</f>
        <v>0</v>
      </c>
      <c r="H21" s="20">
        <v>0</v>
      </c>
      <c r="I21" s="7">
        <f>SUM(H21+BLB!K21)</f>
        <v>0</v>
      </c>
      <c r="J21" s="20">
        <v>2794.19</v>
      </c>
      <c r="K21" s="7">
        <f>SUM(J21+'RSD A'!K21)</f>
        <v>2794.19</v>
      </c>
      <c r="L21" s="20">
        <v>0</v>
      </c>
      <c r="M21" s="7">
        <f>SUM(L21+'RSD B'!K21)</f>
        <v>0</v>
      </c>
      <c r="N21" s="20">
        <v>0</v>
      </c>
      <c r="O21" s="7">
        <f>SUM(N21+'RSD C'!K21)</f>
        <v>0</v>
      </c>
      <c r="P21" s="20">
        <v>0</v>
      </c>
      <c r="Q21" s="7">
        <f>SUM(P21+'RSD D'!K21)</f>
        <v>0</v>
      </c>
      <c r="R21" s="17">
        <f>SUM(I21+K21+M21+O21+Q21)</f>
        <v>2794.19</v>
      </c>
    </row>
    <row r="22" spans="3:18" ht="12.75">
      <c r="C22" s="13"/>
      <c r="E22" s="7"/>
      <c r="H22" s="20"/>
      <c r="I22" s="7"/>
      <c r="J22" s="20"/>
      <c r="K22" s="7"/>
      <c r="L22" s="20"/>
      <c r="M22" s="7"/>
      <c r="N22" s="20"/>
      <c r="O22" s="7"/>
      <c r="P22" s="20"/>
      <c r="Q22" s="7"/>
      <c r="R22" s="17"/>
    </row>
    <row r="23" spans="1:18" ht="12.75">
      <c r="A23" s="1" t="s">
        <v>38</v>
      </c>
      <c r="C23" s="13">
        <f>SUM(BLB!K23+'RSD A'!K23+'RSD B'!K23+'RSD C'!K23+'RSD D'!K23)</f>
        <v>84404.14</v>
      </c>
      <c r="D23" s="1">
        <f>SUM(Gesamtübersicht!D23)</f>
        <v>45</v>
      </c>
      <c r="E23" s="7">
        <f t="shared" si="0"/>
        <v>1875.6475555555555</v>
      </c>
      <c r="H23" s="20">
        <v>6399</v>
      </c>
      <c r="I23" s="7">
        <f>SUM(H23+BLB!K23)</f>
        <v>11116.29</v>
      </c>
      <c r="J23" s="20">
        <v>29380.87</v>
      </c>
      <c r="K23" s="7">
        <f>SUM(J23+'RSD A'!K23)</f>
        <v>42626.57</v>
      </c>
      <c r="L23" s="20">
        <v>46024.84</v>
      </c>
      <c r="M23" s="7">
        <f>SUM(L23+'RSD B'!K23)</f>
        <v>77448.5</v>
      </c>
      <c r="N23" s="20">
        <v>54839.41</v>
      </c>
      <c r="O23" s="7">
        <f>SUM(N23+'RSD C'!K23)</f>
        <v>78731.01000000001</v>
      </c>
      <c r="P23" s="20">
        <v>22497.27</v>
      </c>
      <c r="Q23" s="7">
        <f>SUM(P23+'RSD D'!K23)</f>
        <v>33623.16</v>
      </c>
      <c r="R23" s="17">
        <f>SUM(I23+K23+M23+O23+Q23)</f>
        <v>243545.53</v>
      </c>
    </row>
    <row r="24" spans="1:18" ht="12.75">
      <c r="A24" s="1" t="s">
        <v>194</v>
      </c>
      <c r="C24" s="13">
        <f>SUM(BLB!K24+'RSD A'!K24+'RSD B'!K24+'RSD C'!K24+'RSD D'!K24)</f>
        <v>0</v>
      </c>
      <c r="D24" s="1">
        <f>SUM(Gesamtübersicht!D24)</f>
        <v>0</v>
      </c>
      <c r="E24" s="34" t="s">
        <v>206</v>
      </c>
      <c r="H24" s="20">
        <v>0</v>
      </c>
      <c r="I24" s="7">
        <f>SUM(H24+BLB!K24)</f>
        <v>0</v>
      </c>
      <c r="J24" s="20">
        <v>0</v>
      </c>
      <c r="K24" s="7">
        <f>SUM(J24+'RSD A'!K24)</f>
        <v>0</v>
      </c>
      <c r="L24" s="20">
        <v>0</v>
      </c>
      <c r="M24" s="7">
        <f>SUM(L24+'RSD B'!K24)</f>
        <v>0</v>
      </c>
      <c r="N24" s="20">
        <v>0</v>
      </c>
      <c r="O24" s="7">
        <f>SUM(N24+'RSD C'!K24)</f>
        <v>0</v>
      </c>
      <c r="P24" s="20">
        <v>0</v>
      </c>
      <c r="Q24" s="7">
        <f>SUM(P24+'RSD D'!K24)</f>
        <v>0</v>
      </c>
      <c r="R24" s="17">
        <f>SUM(I24+K24+M24+O24+Q24)</f>
        <v>0</v>
      </c>
    </row>
    <row r="25" spans="1:18" ht="12.75">
      <c r="A25" s="1" t="s">
        <v>195</v>
      </c>
      <c r="C25" s="13">
        <f>SUM(BLB!K25+'RSD A'!K25+'RSD B'!K25+'RSD C'!K25+'RSD D'!K25)</f>
        <v>0</v>
      </c>
      <c r="D25" s="1">
        <f>SUM(Gesamtübersicht!D25)</f>
        <v>0</v>
      </c>
      <c r="E25" s="34" t="s">
        <v>206</v>
      </c>
      <c r="H25" s="20">
        <v>0</v>
      </c>
      <c r="I25" s="7">
        <f>SUM(H25+BLB!K25)</f>
        <v>0</v>
      </c>
      <c r="J25" s="20">
        <v>0</v>
      </c>
      <c r="K25" s="7">
        <f>SUM(J25+'RSD A'!K25)</f>
        <v>0</v>
      </c>
      <c r="L25" s="20">
        <v>0</v>
      </c>
      <c r="M25" s="7">
        <f>SUM(L25+'RSD B'!K25)</f>
        <v>0</v>
      </c>
      <c r="N25" s="20">
        <v>0</v>
      </c>
      <c r="O25" s="7">
        <f>SUM(N25+'RSD C'!K25)</f>
        <v>0</v>
      </c>
      <c r="P25" s="20">
        <v>0</v>
      </c>
      <c r="Q25" s="7">
        <f>SUM(P25+'RSD D'!K25)</f>
        <v>0</v>
      </c>
      <c r="R25" s="17">
        <f>SUM(I25+K25+M25+O25+Q25)</f>
        <v>0</v>
      </c>
    </row>
    <row r="26" spans="1:18" ht="12.75">
      <c r="A26" s="1" t="s">
        <v>196</v>
      </c>
      <c r="C26" s="13">
        <f>SUM(BLB!K26+'RSD A'!K26+'RSD B'!K26+'RSD C'!K26+'RSD D'!K26)</f>
        <v>0</v>
      </c>
      <c r="D26" s="1">
        <f>SUM(Gesamtübersicht!D26)</f>
        <v>0</v>
      </c>
      <c r="E26" s="7" t="e">
        <f>SUM(C26/D26)</f>
        <v>#DIV/0!</v>
      </c>
      <c r="H26" s="20">
        <v>0</v>
      </c>
      <c r="I26" s="7">
        <f>SUM(H26+BLB!K26)</f>
        <v>0</v>
      </c>
      <c r="J26" s="20">
        <v>0</v>
      </c>
      <c r="K26" s="7">
        <f>SUM(J26+'RSD A'!K26)</f>
        <v>0</v>
      </c>
      <c r="L26" s="20">
        <v>0</v>
      </c>
      <c r="M26" s="7">
        <f>SUM(L26+'RSD B'!K26)</f>
        <v>0</v>
      </c>
      <c r="N26" s="20">
        <v>0</v>
      </c>
      <c r="O26" s="7">
        <f>SUM(N26+'RSD C'!K26)</f>
        <v>0</v>
      </c>
      <c r="P26" s="20">
        <v>0</v>
      </c>
      <c r="Q26" s="7">
        <f>SUM(P26+'RSD D'!K26)</f>
        <v>0</v>
      </c>
      <c r="R26" s="17">
        <f>SUM(I26+K26+M26+O26+Q26)</f>
        <v>0</v>
      </c>
    </row>
    <row r="27" spans="3:18" ht="12.75">
      <c r="C27" s="13"/>
      <c r="E27" s="7"/>
      <c r="H27" s="20"/>
      <c r="I27" s="7"/>
      <c r="J27" s="20"/>
      <c r="K27" s="7"/>
      <c r="L27" s="20"/>
      <c r="M27" s="7"/>
      <c r="N27" s="20"/>
      <c r="O27" s="7"/>
      <c r="P27" s="20"/>
      <c r="Q27" s="7"/>
      <c r="R27" s="17"/>
    </row>
    <row r="28" spans="1:18" ht="12.75">
      <c r="A28" s="1" t="s">
        <v>49</v>
      </c>
      <c r="C28" s="13">
        <f>SUM(BLB!K28+'RSD A'!K28+'RSD B'!K28+'RSD C'!K28+'RSD D'!K28)</f>
        <v>41308.119999999995</v>
      </c>
      <c r="D28" s="1">
        <f>SUM(Gesamtübersicht!D28)</f>
        <v>76</v>
      </c>
      <c r="E28" s="7">
        <f t="shared" si="0"/>
        <v>543.5278947368421</v>
      </c>
      <c r="H28" s="20">
        <v>6635.77</v>
      </c>
      <c r="I28" s="7">
        <f>SUM(H28+BLB!K28)</f>
        <v>9900.03</v>
      </c>
      <c r="J28" s="20">
        <v>38938.16</v>
      </c>
      <c r="K28" s="7">
        <f>SUM(J28+'RSD A'!K28)</f>
        <v>45439.12</v>
      </c>
      <c r="L28" s="20">
        <v>31932.19</v>
      </c>
      <c r="M28" s="7">
        <f>SUM(L28+'RSD B'!K28)</f>
        <v>42636.869999999995</v>
      </c>
      <c r="N28" s="20">
        <v>28149.74</v>
      </c>
      <c r="O28" s="7">
        <f>SUM(N28+'RSD C'!K28)</f>
        <v>41422.79</v>
      </c>
      <c r="P28" s="20">
        <v>20264.94</v>
      </c>
      <c r="Q28" s="7">
        <f>SUM(P28+'RSD D'!K28)</f>
        <v>27830.11</v>
      </c>
      <c r="R28" s="17">
        <f aca="true" t="shared" si="3" ref="R28:R36">SUM(I28+K28+M28+O28+Q28)</f>
        <v>167228.91999999998</v>
      </c>
    </row>
    <row r="29" spans="1:18" ht="12.75">
      <c r="A29" s="1" t="s">
        <v>204</v>
      </c>
      <c r="C29" s="13">
        <f>SUM(BLB!K29+'RSD A'!K29+'RSD B'!K29+'RSD C'!K29+'RSD D'!K29)</f>
        <v>25468.489999999998</v>
      </c>
      <c r="D29" s="1">
        <f>SUM(Gesamtübersicht!D29)</f>
        <v>0</v>
      </c>
      <c r="E29" s="7" t="e">
        <f>SUM(C29/D29)</f>
        <v>#DIV/0!</v>
      </c>
      <c r="H29" s="20">
        <v>1494.97</v>
      </c>
      <c r="I29" s="7">
        <f>SUM(H29+BLB!K29)</f>
        <v>3201.94</v>
      </c>
      <c r="J29" s="20">
        <v>2922.94</v>
      </c>
      <c r="K29" s="7">
        <f>SUM(J29+'RSD A'!K29)</f>
        <v>16278.17</v>
      </c>
      <c r="L29" s="20">
        <v>20693.58</v>
      </c>
      <c r="M29" s="7">
        <f>SUM(L29+'RSD B'!K29)</f>
        <v>31099.870000000003</v>
      </c>
      <c r="N29" s="20">
        <v>0</v>
      </c>
      <c r="O29" s="7">
        <f>SUM(N29+'RSD C'!K29)</f>
        <v>0</v>
      </c>
      <c r="P29" s="20">
        <v>0</v>
      </c>
      <c r="Q29" s="7">
        <f>SUM(P29+'RSD D'!K29)</f>
        <v>0</v>
      </c>
      <c r="R29" s="17">
        <f t="shared" si="3"/>
        <v>50579.98</v>
      </c>
    </row>
    <row r="30" spans="1:18" ht="12.75">
      <c r="A30" s="1" t="s">
        <v>234</v>
      </c>
      <c r="C30" s="13">
        <f>SUM(BLB!K30+'RSD A'!K30+'RSD B'!K30+'RSD C'!K30+'RSD D'!K30)</f>
        <v>95621.32</v>
      </c>
      <c r="D30" s="1">
        <f>SUM(Gesamtübersicht!D30)</f>
        <v>75</v>
      </c>
      <c r="E30" s="7">
        <f>SUM(C30/D30)</f>
        <v>1274.9509333333335</v>
      </c>
      <c r="H30" s="20">
        <v>57156.94</v>
      </c>
      <c r="I30" s="7">
        <f>SUM(H30+BLB!K30)</f>
        <v>108786.26000000001</v>
      </c>
      <c r="J30" s="20">
        <v>23864.52</v>
      </c>
      <c r="K30" s="7">
        <f>SUM(J30+'RSD A'!K30)</f>
        <v>23864.52</v>
      </c>
      <c r="L30" s="20">
        <v>58435.36</v>
      </c>
      <c r="M30" s="7">
        <f>SUM(L30+'RSD B'!K30)</f>
        <v>61312.44</v>
      </c>
      <c r="N30" s="20">
        <v>50903.26</v>
      </c>
      <c r="O30" s="7">
        <f>SUM(N30+'RSD C'!K30)</f>
        <v>69843.4</v>
      </c>
      <c r="P30" s="20">
        <v>42112.46</v>
      </c>
      <c r="Q30" s="7">
        <f>SUM(P30+'RSD D'!K30)</f>
        <v>64287.24</v>
      </c>
      <c r="R30" s="17">
        <f t="shared" si="3"/>
        <v>328093.86</v>
      </c>
    </row>
    <row r="31" spans="1:18" ht="12.75">
      <c r="A31" s="1" t="s">
        <v>39</v>
      </c>
      <c r="C31" s="13">
        <f>SUM(BLB!K31+'RSD A'!K31+'RSD B'!K31+'RSD C'!K31+'RSD D'!K31)</f>
        <v>6083.91</v>
      </c>
      <c r="D31" s="1">
        <f>SUM(Gesamtübersicht!D31)</f>
        <v>8</v>
      </c>
      <c r="E31" s="7">
        <f t="shared" si="0"/>
        <v>760.48875</v>
      </c>
      <c r="H31" s="20">
        <v>0</v>
      </c>
      <c r="I31" s="7">
        <f>SUM(H31+BLB!K31)</f>
        <v>0</v>
      </c>
      <c r="J31" s="20">
        <v>0</v>
      </c>
      <c r="K31" s="7">
        <f>SUM(J31+'RSD A'!K31)</f>
        <v>2828.9</v>
      </c>
      <c r="L31" s="20">
        <v>0</v>
      </c>
      <c r="M31" s="7">
        <f>SUM(L31+'RSD B'!K31)</f>
        <v>220.5</v>
      </c>
      <c r="N31" s="20">
        <v>7453.26</v>
      </c>
      <c r="O31" s="7">
        <f>SUM(N31+'RSD C'!K31)</f>
        <v>10258.15</v>
      </c>
      <c r="P31" s="20">
        <v>-810</v>
      </c>
      <c r="Q31" s="7">
        <f>SUM(P31+'RSD D'!K31)</f>
        <v>-580.38</v>
      </c>
      <c r="R31" s="17">
        <f t="shared" si="3"/>
        <v>12727.17</v>
      </c>
    </row>
    <row r="32" spans="1:18" ht="12.75">
      <c r="A32" s="1" t="s">
        <v>235</v>
      </c>
      <c r="C32" s="13">
        <f>SUM(BLB!K32+'RSD A'!K32+'RSD B'!K32+'RSD C'!K32+'RSD D'!K32)</f>
        <v>2838.0200000000004</v>
      </c>
      <c r="D32" s="1">
        <f>SUM(Gesamtübersicht!D32)</f>
        <v>1</v>
      </c>
      <c r="E32" s="7">
        <f t="shared" si="0"/>
        <v>2838.0200000000004</v>
      </c>
      <c r="H32" s="20">
        <v>1259.06</v>
      </c>
      <c r="I32" s="7">
        <f>SUM(H32+BLB!K32)</f>
        <v>2324.73</v>
      </c>
      <c r="J32" s="20">
        <v>2077.06</v>
      </c>
      <c r="K32" s="7">
        <f>SUM(J32+'RSD A'!K32)</f>
        <v>3122.94</v>
      </c>
      <c r="L32" s="20">
        <v>1065.67</v>
      </c>
      <c r="M32" s="7">
        <f>SUM(L32+'RSD B'!K32)</f>
        <v>1065.67</v>
      </c>
      <c r="N32" s="20">
        <v>0</v>
      </c>
      <c r="O32" s="7">
        <f>SUM(N32+'RSD C'!K32)</f>
        <v>0</v>
      </c>
      <c r="P32" s="20">
        <v>1452.94</v>
      </c>
      <c r="Q32" s="7">
        <f>SUM(P32+'RSD D'!K32)</f>
        <v>2179.41</v>
      </c>
      <c r="R32" s="17">
        <f t="shared" si="3"/>
        <v>8692.75</v>
      </c>
    </row>
    <row r="33" spans="1:18" ht="12.75">
      <c r="A33" s="1" t="s">
        <v>236</v>
      </c>
      <c r="C33" s="13">
        <f>SUM(BLB!K33+'RSD A'!K33+'RSD B'!K33+'RSD C'!K33+'RSD D'!K33)</f>
        <v>0</v>
      </c>
      <c r="D33" s="1">
        <f>SUM(Gesamtübersicht!D33)</f>
        <v>0</v>
      </c>
      <c r="E33" s="7" t="e">
        <f t="shared" si="0"/>
        <v>#DIV/0!</v>
      </c>
      <c r="H33" s="20">
        <v>0</v>
      </c>
      <c r="I33" s="7">
        <f>SUM(H33+BLB!K33)</f>
        <v>0</v>
      </c>
      <c r="J33" s="20">
        <v>0</v>
      </c>
      <c r="K33" s="7">
        <f>SUM(J33+'RSD A'!K33)</f>
        <v>0</v>
      </c>
      <c r="L33" s="20">
        <v>0</v>
      </c>
      <c r="M33" s="7">
        <f>SUM(L33+'RSD B'!K33)</f>
        <v>0</v>
      </c>
      <c r="N33" s="20">
        <v>0</v>
      </c>
      <c r="O33" s="7">
        <f>SUM(N33+'RSD C'!K33)</f>
        <v>0</v>
      </c>
      <c r="P33" s="20">
        <v>0</v>
      </c>
      <c r="Q33" s="7">
        <f>SUM(P33+'RSD D'!K33)</f>
        <v>0</v>
      </c>
      <c r="R33" s="17">
        <f t="shared" si="3"/>
        <v>0</v>
      </c>
    </row>
    <row r="34" spans="1:18" ht="12.75">
      <c r="A34" s="1" t="s">
        <v>65</v>
      </c>
      <c r="C34" s="13">
        <f>SUM(BLB!K34+'RSD A'!K34+'RSD B'!K34+'RSD C'!K34+'RSD D'!K34)</f>
        <v>19902.89</v>
      </c>
      <c r="D34" s="1">
        <f>SUM(Gesamtübersicht!D34)</f>
        <v>0</v>
      </c>
      <c r="E34" s="34" t="s">
        <v>206</v>
      </c>
      <c r="H34" s="20">
        <v>10959</v>
      </c>
      <c r="I34" s="7">
        <f>SUM(H34+BLB!K34)</f>
        <v>16365.439999999999</v>
      </c>
      <c r="J34" s="20">
        <v>6258.72</v>
      </c>
      <c r="K34" s="7">
        <f>SUM(J34+'RSD A'!K34)</f>
        <v>9664.66</v>
      </c>
      <c r="L34" s="20">
        <v>5924.06</v>
      </c>
      <c r="M34" s="7">
        <f>SUM(L34+'RSD B'!K34)</f>
        <v>8101.25</v>
      </c>
      <c r="N34" s="20">
        <v>11084.25</v>
      </c>
      <c r="O34" s="7">
        <f>SUM(N34+'RSD C'!K34)</f>
        <v>16782.93</v>
      </c>
      <c r="P34" s="20">
        <v>3861.75</v>
      </c>
      <c r="Q34" s="7">
        <f>SUM(P34+'RSD D'!K34)</f>
        <v>7076.389999999999</v>
      </c>
      <c r="R34" s="17">
        <f t="shared" si="3"/>
        <v>57990.67</v>
      </c>
    </row>
    <row r="35" spans="1:18" ht="12.75">
      <c r="A35" s="1" t="s">
        <v>191</v>
      </c>
      <c r="C35" s="13">
        <f>SUM(BLB!K35+'RSD A'!K35+'RSD B'!K35+'RSD C'!K35+'RSD D'!K35)</f>
        <v>772.1700000000001</v>
      </c>
      <c r="D35" s="1">
        <f>SUM(Gesamtübersicht!D35)</f>
        <v>0</v>
      </c>
      <c r="E35" s="34" t="s">
        <v>206</v>
      </c>
      <c r="H35" s="20">
        <v>223.5</v>
      </c>
      <c r="I35" s="7">
        <f>SUM(H35+BLB!K35)</f>
        <v>335.25</v>
      </c>
      <c r="J35" s="20">
        <v>1475.94</v>
      </c>
      <c r="K35" s="7">
        <f>SUM(J35+'RSD A'!K35)</f>
        <v>1823.91</v>
      </c>
      <c r="L35" s="20">
        <v>897</v>
      </c>
      <c r="M35" s="7">
        <f>SUM(L35+'RSD B'!K35)</f>
        <v>1062</v>
      </c>
      <c r="N35" s="20">
        <v>1207.95</v>
      </c>
      <c r="O35" s="7">
        <f>SUM(N35+'RSD C'!K35)</f>
        <v>1277.4</v>
      </c>
      <c r="P35" s="20">
        <v>390</v>
      </c>
      <c r="Q35" s="7">
        <f>SUM(P35+'RSD D'!K35)</f>
        <v>468</v>
      </c>
      <c r="R35" s="17">
        <f t="shared" si="3"/>
        <v>4966.5599999999995</v>
      </c>
    </row>
    <row r="36" spans="1:18" ht="12.75">
      <c r="A36" s="1" t="s">
        <v>193</v>
      </c>
      <c r="C36" s="13">
        <f>SUM(BLB!K36+'RSD A'!K36+'RSD B'!K36+'RSD C'!K36+'RSD D'!K36)</f>
        <v>54.68</v>
      </c>
      <c r="D36" s="1">
        <f>SUM(Gesamtübersicht!D36)</f>
        <v>0</v>
      </c>
      <c r="E36" s="34" t="s">
        <v>206</v>
      </c>
      <c r="H36" s="20">
        <v>11.76</v>
      </c>
      <c r="I36" s="7">
        <f>SUM(H36+BLB!K36)</f>
        <v>17.64</v>
      </c>
      <c r="J36" s="20">
        <v>13.2</v>
      </c>
      <c r="K36" s="7">
        <f>SUM(J36+'RSD A'!K36)</f>
        <v>19.799999999999997</v>
      </c>
      <c r="L36" s="20">
        <v>19.8</v>
      </c>
      <c r="M36" s="7">
        <f>SUM(L36+'RSD B'!K36)</f>
        <v>26.4</v>
      </c>
      <c r="N36" s="20">
        <v>136.62</v>
      </c>
      <c r="O36" s="7">
        <f>SUM(N36+'RSD C'!K36)</f>
        <v>172.22</v>
      </c>
      <c r="P36" s="20">
        <v>151.58</v>
      </c>
      <c r="Q36" s="7">
        <f>SUM(P36+'RSD D'!K36)</f>
        <v>151.58</v>
      </c>
      <c r="R36" s="17">
        <f t="shared" si="3"/>
        <v>387.64</v>
      </c>
    </row>
    <row r="37" spans="3:18" ht="12.75">
      <c r="C37" s="13"/>
      <c r="E37" s="7"/>
      <c r="H37" s="20"/>
      <c r="I37" s="7"/>
      <c r="J37" s="20"/>
      <c r="K37" s="7"/>
      <c r="L37" s="20"/>
      <c r="M37" s="7"/>
      <c r="N37" s="20"/>
      <c r="O37" s="7"/>
      <c r="P37" s="20"/>
      <c r="Q37" s="7"/>
      <c r="R37" s="17"/>
    </row>
    <row r="38" spans="1:18" ht="12.75">
      <c r="A38" s="6" t="s">
        <v>109</v>
      </c>
      <c r="C38" s="13">
        <f>SUM(BLB!K38+'RSD A'!K38+'RSD B'!K38+'RSD C'!K38+'RSD D'!K38)</f>
        <v>127581.37000000001</v>
      </c>
      <c r="D38" s="1">
        <f>SUM(Gesamtübersicht!D38)+SUM(Gesamtübersicht!D42)</f>
        <v>59</v>
      </c>
      <c r="E38" s="7">
        <f t="shared" si="0"/>
        <v>2162.3961016949156</v>
      </c>
      <c r="H38" s="20">
        <v>0</v>
      </c>
      <c r="I38" s="7">
        <f>SUM(H38+BLB!K38)</f>
        <v>0</v>
      </c>
      <c r="J38" s="20">
        <v>44240.74</v>
      </c>
      <c r="K38" s="7">
        <f>SUM(J38+'RSD A'!K38)</f>
        <v>71888.08</v>
      </c>
      <c r="L38" s="20">
        <v>54968.04</v>
      </c>
      <c r="M38" s="7">
        <f>SUM(L38+'RSD B'!K38)</f>
        <v>85375.66</v>
      </c>
      <c r="N38" s="20">
        <v>107695.86</v>
      </c>
      <c r="O38" s="7">
        <f>SUM(N38+'RSD C'!K38)</f>
        <v>171535.19</v>
      </c>
      <c r="P38" s="20">
        <v>19424.91</v>
      </c>
      <c r="Q38" s="7">
        <f>SUM(P38+'RSD D'!K38)</f>
        <v>25111.989999999998</v>
      </c>
      <c r="R38" s="17">
        <f aca="true" t="shared" si="4" ref="R38:R45">SUM(I38+K38+M38+O38+Q38)</f>
        <v>353910.92</v>
      </c>
    </row>
    <row r="39" spans="1:18" ht="12.75">
      <c r="A39" s="1" t="s">
        <v>41</v>
      </c>
      <c r="C39" s="13">
        <f>SUM(BLB!K39+'RSD A'!K39+'RSD B'!K39+'RSD C'!K39+'RSD D'!K39)</f>
        <v>14634.949999999999</v>
      </c>
      <c r="D39" s="1">
        <f>SUM(Gesamtübersicht!D39)</f>
        <v>5</v>
      </c>
      <c r="E39" s="7">
        <f t="shared" si="0"/>
        <v>2926.99</v>
      </c>
      <c r="H39" s="20">
        <v>0</v>
      </c>
      <c r="I39" s="7">
        <f>SUM(H39+BLB!K39)</f>
        <v>0</v>
      </c>
      <c r="J39" s="20">
        <v>9174.99</v>
      </c>
      <c r="K39" s="7">
        <f>SUM(J39+'RSD A'!K39)</f>
        <v>19884.449999999997</v>
      </c>
      <c r="L39" s="20">
        <v>0</v>
      </c>
      <c r="M39" s="7">
        <f>SUM(L39+'RSD B'!K39)</f>
        <v>0</v>
      </c>
      <c r="N39" s="20">
        <v>0</v>
      </c>
      <c r="O39" s="7">
        <f>SUM(N39+'RSD C'!K39)</f>
        <v>0</v>
      </c>
      <c r="P39" s="20">
        <v>34479.95</v>
      </c>
      <c r="Q39" s="7">
        <f>SUM(P39+'RSD D'!K39)</f>
        <v>38405.439999999995</v>
      </c>
      <c r="R39" s="17">
        <f t="shared" si="4"/>
        <v>58289.88999999999</v>
      </c>
    </row>
    <row r="40" spans="1:18" ht="12.75">
      <c r="A40" s="1" t="s">
        <v>42</v>
      </c>
      <c r="C40" s="13">
        <f>SUM(BLB!K40+'RSD A'!K40+'RSD B'!K40+'RSD C'!K40+'RSD D'!K40)</f>
        <v>146783.77</v>
      </c>
      <c r="D40" s="1">
        <f>SUM(Gesamtübersicht!D40)</f>
        <v>39</v>
      </c>
      <c r="E40" s="7">
        <f t="shared" si="0"/>
        <v>3763.68641025641</v>
      </c>
      <c r="H40" s="20">
        <v>7948.85</v>
      </c>
      <c r="I40" s="7">
        <f>SUM(H40+BLB!K40)</f>
        <v>11608.49</v>
      </c>
      <c r="J40" s="20">
        <v>55329.21</v>
      </c>
      <c r="K40" s="7">
        <f>SUM(J40+'RSD A'!K40)</f>
        <v>91560.95</v>
      </c>
      <c r="L40" s="20">
        <v>56645.66</v>
      </c>
      <c r="M40" s="7">
        <f>SUM(L40+'RSD B'!K40)</f>
        <v>93141.42000000001</v>
      </c>
      <c r="N40" s="20">
        <v>116953.95</v>
      </c>
      <c r="O40" s="7">
        <f>SUM(N40+'RSD C'!K40)</f>
        <v>168366.93</v>
      </c>
      <c r="P40" s="20">
        <v>85866.38</v>
      </c>
      <c r="Q40" s="7">
        <f>SUM(P40+'RSD D'!K40)</f>
        <v>104850.03</v>
      </c>
      <c r="R40" s="17">
        <f t="shared" si="4"/>
        <v>469527.82000000007</v>
      </c>
    </row>
    <row r="41" spans="1:18" ht="12.75">
      <c r="A41" s="1" t="s">
        <v>43</v>
      </c>
      <c r="C41" s="13">
        <f>SUM(BLB!K41+'RSD A'!K41+'RSD B'!K41+'RSD C'!K41+'RSD D'!K41)</f>
        <v>500230.99</v>
      </c>
      <c r="D41" s="1">
        <f>SUM(Gesamtübersicht!D41)</f>
        <v>134</v>
      </c>
      <c r="E41" s="7">
        <f t="shared" si="0"/>
        <v>3733.067089552239</v>
      </c>
      <c r="H41" s="20">
        <v>5243.84</v>
      </c>
      <c r="I41" s="7">
        <f>SUM(H41+BLB!K41)</f>
        <v>5243.84</v>
      </c>
      <c r="J41" s="20">
        <v>223705.33</v>
      </c>
      <c r="K41" s="7">
        <f>SUM(J41+'RSD A'!K41)</f>
        <v>314125.54</v>
      </c>
      <c r="L41" s="20">
        <v>457573.51</v>
      </c>
      <c r="M41" s="7">
        <f>SUM(L41+'RSD B'!K41)</f>
        <v>630187.88</v>
      </c>
      <c r="N41" s="20">
        <v>204317.64</v>
      </c>
      <c r="O41" s="7">
        <f>SUM(N41+'RSD C'!K41)</f>
        <v>383990.07</v>
      </c>
      <c r="P41" s="20">
        <v>190759.79</v>
      </c>
      <c r="Q41" s="7">
        <f>SUM(P41+'RSD D'!K41)</f>
        <v>248283.77000000002</v>
      </c>
      <c r="R41" s="17">
        <f t="shared" si="4"/>
        <v>1581831.1</v>
      </c>
    </row>
    <row r="42" spans="1:18" ht="12.75">
      <c r="A42" s="6" t="s">
        <v>109</v>
      </c>
      <c r="C42" s="13">
        <f>SUM(BLB!K42+'RSD A'!K42+'RSD B'!K42+'RSD C'!K42+'RSD D'!K42)</f>
        <v>0</v>
      </c>
      <c r="D42" s="1" t="s">
        <v>110</v>
      </c>
      <c r="E42" s="7" t="s">
        <v>108</v>
      </c>
      <c r="H42" s="20">
        <v>0</v>
      </c>
      <c r="I42" s="7">
        <f>SUM(H42+BLB!K42)</f>
        <v>0</v>
      </c>
      <c r="J42" s="20">
        <v>0</v>
      </c>
      <c r="K42" s="7">
        <f>SUM(J42+'RSD A'!K42)</f>
        <v>0</v>
      </c>
      <c r="L42" s="20">
        <v>0</v>
      </c>
      <c r="M42" s="7">
        <f>SUM(L42+'RSD B'!K42)</f>
        <v>0</v>
      </c>
      <c r="N42" s="20">
        <v>0</v>
      </c>
      <c r="O42" s="7">
        <f>SUM(N42+'RSD C'!K42)</f>
        <v>0</v>
      </c>
      <c r="P42" s="20">
        <v>0</v>
      </c>
      <c r="Q42" s="7">
        <f>SUM(P42+'RSD D'!K42)</f>
        <v>0</v>
      </c>
      <c r="R42" s="17">
        <f t="shared" si="4"/>
        <v>0</v>
      </c>
    </row>
    <row r="43" spans="1:18" ht="12.75">
      <c r="A43" s="1" t="s">
        <v>44</v>
      </c>
      <c r="C43" s="13">
        <f>SUM(BLB!K43+'RSD A'!K43+'RSD B'!K43+'RSD C'!K43+'RSD D'!K43)</f>
        <v>74793.64</v>
      </c>
      <c r="D43" s="1">
        <f>SUM(Gesamtübersicht!D43)</f>
        <v>28</v>
      </c>
      <c r="E43" s="7">
        <f t="shared" si="0"/>
        <v>2671.2014285714286</v>
      </c>
      <c r="H43" s="20">
        <v>23871.9</v>
      </c>
      <c r="I43" s="7">
        <f>SUM(H43+BLB!K43)</f>
        <v>27370.54</v>
      </c>
      <c r="J43" s="20">
        <v>49240.91</v>
      </c>
      <c r="K43" s="7">
        <f>SUM(J43+'RSD A'!K43)</f>
        <v>79648.58</v>
      </c>
      <c r="L43" s="20">
        <v>46959.56</v>
      </c>
      <c r="M43" s="7">
        <f>SUM(L43+'RSD B'!K43)</f>
        <v>65029.99</v>
      </c>
      <c r="N43" s="20">
        <v>39059</v>
      </c>
      <c r="O43" s="7">
        <f>SUM(N43+'RSD C'!K43)</f>
        <v>51629.36</v>
      </c>
      <c r="P43" s="20">
        <v>28375.78</v>
      </c>
      <c r="Q43" s="7">
        <f>SUM(P43+'RSD D'!K43)</f>
        <v>38622.32</v>
      </c>
      <c r="R43" s="17">
        <f t="shared" si="4"/>
        <v>262300.79</v>
      </c>
    </row>
    <row r="44" spans="1:18" ht="12.75">
      <c r="A44" s="1" t="s">
        <v>45</v>
      </c>
      <c r="C44" s="13">
        <f>SUM(BLB!K44+'RSD A'!K44+'RSD B'!K44+'RSD C'!K44+'RSD D'!K44)</f>
        <v>4533.99</v>
      </c>
      <c r="D44" s="1">
        <f>SUM(Gesamtübersicht!D44)</f>
        <v>4</v>
      </c>
      <c r="E44" s="7">
        <f t="shared" si="0"/>
        <v>1133.4975</v>
      </c>
      <c r="H44" s="20">
        <v>1579.82</v>
      </c>
      <c r="I44" s="7">
        <f>SUM(H44+BLB!K44)</f>
        <v>2800.16</v>
      </c>
      <c r="J44" s="20">
        <v>0</v>
      </c>
      <c r="K44" s="7">
        <f>SUM(J44+'RSD A'!K44)</f>
        <v>0</v>
      </c>
      <c r="L44" s="20">
        <v>2850.86</v>
      </c>
      <c r="M44" s="7">
        <f>SUM(L44+'RSD B'!K44)</f>
        <v>6164.51</v>
      </c>
      <c r="N44" s="20">
        <v>6037.18</v>
      </c>
      <c r="O44" s="7">
        <f>SUM(N44+'RSD C'!K44)</f>
        <v>6037.18</v>
      </c>
      <c r="P44" s="20">
        <v>0</v>
      </c>
      <c r="Q44" s="7">
        <f>SUM(P44+'RSD D'!K44)</f>
        <v>0</v>
      </c>
      <c r="R44" s="17">
        <f t="shared" si="4"/>
        <v>15001.85</v>
      </c>
    </row>
    <row r="45" spans="1:18" ht="12.75">
      <c r="A45" s="1" t="s">
        <v>46</v>
      </c>
      <c r="C45" s="13">
        <f>SUM(BLB!K45+'RSD A'!K45+'RSD B'!K45+'RSD C'!K45+'RSD D'!K45)</f>
        <v>19449.81</v>
      </c>
      <c r="D45" s="1">
        <f>SUM(Gesamtübersicht!D45)</f>
        <v>7</v>
      </c>
      <c r="E45" s="7">
        <f t="shared" si="0"/>
        <v>2778.5442857142857</v>
      </c>
      <c r="G45" s="7"/>
      <c r="H45" s="20">
        <v>0</v>
      </c>
      <c r="I45" s="7">
        <f>SUM(H45+BLB!K45)</f>
        <v>5626.61</v>
      </c>
      <c r="J45" s="20">
        <v>2611.98</v>
      </c>
      <c r="K45" s="7">
        <f>SUM(J45+'RSD A'!K45)</f>
        <v>6995.93</v>
      </c>
      <c r="L45" s="20">
        <v>4666.27</v>
      </c>
      <c r="M45" s="7">
        <f>SUM(L45+'RSD B'!K45)</f>
        <v>7048.39</v>
      </c>
      <c r="N45" s="20">
        <v>10368.16</v>
      </c>
      <c r="O45" s="7">
        <f>SUM(N45+'RSD C'!K45)</f>
        <v>12315.09</v>
      </c>
      <c r="P45" s="20">
        <v>8952.28</v>
      </c>
      <c r="Q45" s="7">
        <f>SUM(P45+'RSD D'!K45)</f>
        <v>14062.48</v>
      </c>
      <c r="R45" s="17">
        <f t="shared" si="4"/>
        <v>46048.5</v>
      </c>
    </row>
    <row r="46" spans="3:18" ht="12.75">
      <c r="C46" s="13"/>
      <c r="E46" s="7"/>
      <c r="G46" s="7"/>
      <c r="H46" s="20"/>
      <c r="I46" s="7"/>
      <c r="J46" s="20"/>
      <c r="K46" s="7"/>
      <c r="L46" s="20"/>
      <c r="M46" s="7"/>
      <c r="N46" s="20"/>
      <c r="O46" s="7"/>
      <c r="P46" s="20"/>
      <c r="Q46" s="7"/>
      <c r="R46" s="17"/>
    </row>
    <row r="47" spans="1:18" ht="12.75">
      <c r="A47" s="1" t="s">
        <v>47</v>
      </c>
      <c r="C47" s="13">
        <f>SUM(BLB!K47+'RSD A'!K47+'RSD B'!K47+'RSD C'!K47+'RSD D'!K47)</f>
        <v>8530.17</v>
      </c>
      <c r="D47" s="1">
        <f>SUM(Gesamtübersicht!D47)</f>
        <v>30</v>
      </c>
      <c r="E47" s="7">
        <f t="shared" si="0"/>
        <v>284.339</v>
      </c>
      <c r="H47" s="20">
        <v>3164.88</v>
      </c>
      <c r="I47" s="7">
        <f>SUM(H47+BLB!K47)</f>
        <v>5555.66</v>
      </c>
      <c r="J47" s="20">
        <v>5075.96</v>
      </c>
      <c r="K47" s="7">
        <f>SUM(J47+'RSD A'!K47)</f>
        <v>5203.39</v>
      </c>
      <c r="L47" s="20">
        <v>3483.22</v>
      </c>
      <c r="M47" s="7">
        <f>SUM(L47+'RSD B'!K47)</f>
        <v>4200.84</v>
      </c>
      <c r="N47" s="20">
        <v>6713.44</v>
      </c>
      <c r="O47" s="7">
        <f>SUM(N47+'RSD C'!K47)</f>
        <v>9185.22</v>
      </c>
      <c r="P47" s="20">
        <v>6059.98</v>
      </c>
      <c r="Q47" s="7">
        <f>SUM(P47+'RSD D'!K47)</f>
        <v>8882.539999999999</v>
      </c>
      <c r="R47" s="17">
        <f aca="true" t="shared" si="5" ref="R47:R53">SUM(I47+K47+M47+O47+Q47)</f>
        <v>33027.65</v>
      </c>
    </row>
    <row r="48" spans="1:18" ht="12.75">
      <c r="A48" s="1" t="s">
        <v>188</v>
      </c>
      <c r="C48" s="13">
        <f>SUM(BLB!K48+'RSD A'!K48+'RSD B'!K48+'RSD C'!K48+'RSD D'!K48)</f>
        <v>0</v>
      </c>
      <c r="D48" s="1">
        <f>SUM(Gesamtübersicht!D48)</f>
        <v>0</v>
      </c>
      <c r="E48" s="7" t="e">
        <f aca="true" t="shared" si="6" ref="E48:E55">SUM(C48/D48)</f>
        <v>#DIV/0!</v>
      </c>
      <c r="H48" s="20">
        <v>0</v>
      </c>
      <c r="I48" s="7">
        <f>SUM(H48+BLB!K48)</f>
        <v>0</v>
      </c>
      <c r="J48" s="20">
        <v>0</v>
      </c>
      <c r="K48" s="7">
        <f>SUM(J48+'RSD A'!K48)</f>
        <v>0</v>
      </c>
      <c r="L48" s="20">
        <v>0</v>
      </c>
      <c r="M48" s="7">
        <f>SUM(L48+'RSD B'!K48)</f>
        <v>0</v>
      </c>
      <c r="N48" s="20">
        <v>0</v>
      </c>
      <c r="O48" s="7">
        <f>SUM(N48+'RSD C'!K48)</f>
        <v>0</v>
      </c>
      <c r="P48" s="20">
        <v>0</v>
      </c>
      <c r="Q48" s="7">
        <f>SUM(P48+'RSD D'!K48)</f>
        <v>0</v>
      </c>
      <c r="R48" s="17">
        <f t="shared" si="5"/>
        <v>0</v>
      </c>
    </row>
    <row r="49" spans="1:18" ht="12.75">
      <c r="A49" s="1" t="s">
        <v>209</v>
      </c>
      <c r="C49" s="13">
        <f>SUM(BLB!K49+'RSD A'!K49+'RSD B'!K49+'RSD C'!K49+'RSD D'!K49)</f>
        <v>32976.96</v>
      </c>
      <c r="D49" s="1">
        <f>SUM(Gesamtübersicht!D49)</f>
        <v>4</v>
      </c>
      <c r="E49" s="7">
        <f t="shared" si="6"/>
        <v>8244.24</v>
      </c>
      <c r="H49" s="20">
        <v>0</v>
      </c>
      <c r="I49" s="7">
        <f>SUM(H49+BLB!K49)</f>
        <v>0</v>
      </c>
      <c r="J49" s="20">
        <v>0</v>
      </c>
      <c r="K49" s="7">
        <f>SUM(J49+'RSD A'!K49)</f>
        <v>5167.98</v>
      </c>
      <c r="L49" s="20">
        <v>0</v>
      </c>
      <c r="M49" s="7">
        <f>SUM(L49+'RSD B'!K49)</f>
        <v>0</v>
      </c>
      <c r="N49" s="20">
        <v>0</v>
      </c>
      <c r="O49" s="7">
        <f>SUM(N49+'RSD C'!K49)</f>
        <v>9907.01</v>
      </c>
      <c r="P49" s="20">
        <v>0</v>
      </c>
      <c r="Q49" s="7">
        <f>SUM(P49+'RSD D'!K49)</f>
        <v>17901.97</v>
      </c>
      <c r="R49" s="17">
        <f t="shared" si="5"/>
        <v>32976.96</v>
      </c>
    </row>
    <row r="50" spans="1:18" ht="12.75">
      <c r="A50" s="1" t="s">
        <v>210</v>
      </c>
      <c r="C50" s="13">
        <f>SUM(BLB!K50+'RSD A'!K50+'RSD B'!K50+'RSD C'!K50+'RSD D'!K50)</f>
        <v>0</v>
      </c>
      <c r="D50" s="1">
        <f>SUM(Gesamtübersicht!D50)</f>
        <v>1</v>
      </c>
      <c r="E50" s="7">
        <f t="shared" si="6"/>
        <v>0</v>
      </c>
      <c r="H50" s="20">
        <v>0</v>
      </c>
      <c r="I50" s="7">
        <f>SUM(H50+BLB!K50)</f>
        <v>0</v>
      </c>
      <c r="J50" s="20">
        <v>0</v>
      </c>
      <c r="K50" s="7">
        <f>SUM(J50+'RSD A'!K50)</f>
        <v>0</v>
      </c>
      <c r="L50" s="20">
        <v>0</v>
      </c>
      <c r="M50" s="7">
        <f>SUM(L50+'RSD B'!K50)</f>
        <v>0</v>
      </c>
      <c r="N50" s="20">
        <v>0</v>
      </c>
      <c r="O50" s="7">
        <f>SUM(N50+'RSD C'!K50)</f>
        <v>0</v>
      </c>
      <c r="P50" s="20">
        <v>0</v>
      </c>
      <c r="Q50" s="7">
        <f>SUM(P50+'RSD D'!K50)</f>
        <v>0</v>
      </c>
      <c r="R50" s="17">
        <f t="shared" si="5"/>
        <v>0</v>
      </c>
    </row>
    <row r="51" spans="1:18" ht="12.75">
      <c r="A51" s="1" t="s">
        <v>211</v>
      </c>
      <c r="C51" s="13">
        <f>SUM(BLB!K51+'RSD A'!K51+'RSD B'!K51+'RSD C'!K51+'RSD D'!K51)</f>
        <v>0</v>
      </c>
      <c r="D51" s="1">
        <f>SUM(Gesamtübersicht!D51)</f>
        <v>3</v>
      </c>
      <c r="E51" s="7">
        <f t="shared" si="6"/>
        <v>0</v>
      </c>
      <c r="H51" s="20">
        <v>0</v>
      </c>
      <c r="I51" s="7">
        <f>SUM(H51+BLB!K51)</f>
        <v>0</v>
      </c>
      <c r="J51" s="20">
        <v>0</v>
      </c>
      <c r="K51" s="7">
        <f>SUM(J51+'RSD A'!K51)</f>
        <v>0</v>
      </c>
      <c r="L51" s="20">
        <v>0</v>
      </c>
      <c r="M51" s="7">
        <f>SUM(L51+'RSD B'!K51)</f>
        <v>0</v>
      </c>
      <c r="N51" s="20">
        <v>0</v>
      </c>
      <c r="O51" s="7">
        <f>SUM(N51+'RSD C'!K51)</f>
        <v>0</v>
      </c>
      <c r="P51" s="20">
        <v>0</v>
      </c>
      <c r="Q51" s="7">
        <f>SUM(P51+'RSD D'!K51)</f>
        <v>0</v>
      </c>
      <c r="R51" s="17">
        <f t="shared" si="5"/>
        <v>0</v>
      </c>
    </row>
    <row r="52" spans="1:18" ht="12.75">
      <c r="A52" s="1" t="s">
        <v>212</v>
      </c>
      <c r="C52" s="13">
        <f>SUM(BLB!K52+'RSD A'!K52+'RSD B'!K52+'RSD C'!K52+'RSD D'!K52)</f>
        <v>0</v>
      </c>
      <c r="D52" s="1">
        <f>SUM(Gesamtübersicht!D52)</f>
        <v>0</v>
      </c>
      <c r="E52" s="7" t="e">
        <f t="shared" si="6"/>
        <v>#DIV/0!</v>
      </c>
      <c r="H52" s="20">
        <v>0</v>
      </c>
      <c r="I52" s="7">
        <f>SUM(H52+BLB!K52)</f>
        <v>0</v>
      </c>
      <c r="J52" s="20">
        <v>0</v>
      </c>
      <c r="K52" s="7">
        <f>SUM(J52+'RSD A'!K52)</f>
        <v>0</v>
      </c>
      <c r="L52" s="20">
        <v>0</v>
      </c>
      <c r="M52" s="7">
        <f>SUM(L52+'RSD B'!K52)</f>
        <v>0</v>
      </c>
      <c r="N52" s="20">
        <v>0</v>
      </c>
      <c r="O52" s="7">
        <f>SUM(N52+'RSD C'!K52)</f>
        <v>0</v>
      </c>
      <c r="P52" s="20">
        <v>0</v>
      </c>
      <c r="Q52" s="7">
        <f>SUM(P52+'RSD D'!K52)</f>
        <v>0</v>
      </c>
      <c r="R52" s="17">
        <f t="shared" si="5"/>
        <v>0</v>
      </c>
    </row>
    <row r="53" spans="1:18" ht="12.75">
      <c r="A53" s="1" t="s">
        <v>213</v>
      </c>
      <c r="C53" s="13">
        <f>SUM(BLB!K53+'RSD A'!K53+'RSD B'!K53+'RSD C'!K53+'RSD D'!K53)</f>
        <v>0</v>
      </c>
      <c r="D53" s="1">
        <f>SUM(Gesamtübersicht!D53)</f>
        <v>0</v>
      </c>
      <c r="E53" s="7" t="e">
        <f t="shared" si="6"/>
        <v>#DIV/0!</v>
      </c>
      <c r="H53" s="20">
        <v>0</v>
      </c>
      <c r="I53" s="7">
        <f>SUM(H53+BLB!K53)</f>
        <v>0</v>
      </c>
      <c r="J53" s="20">
        <v>0</v>
      </c>
      <c r="K53" s="7">
        <f>SUM(J53+'RSD A'!K53)</f>
        <v>0</v>
      </c>
      <c r="L53" s="20">
        <v>0</v>
      </c>
      <c r="M53" s="7">
        <f>SUM(L53+'RSD B'!K53)</f>
        <v>0</v>
      </c>
      <c r="N53" s="20">
        <v>0</v>
      </c>
      <c r="O53" s="7">
        <f>SUM(N53+'RSD C'!K53)</f>
        <v>0</v>
      </c>
      <c r="P53" s="20">
        <v>0</v>
      </c>
      <c r="Q53" s="7">
        <f>SUM(P53+'RSD D'!K53)</f>
        <v>0</v>
      </c>
      <c r="R53" s="17">
        <f t="shared" si="5"/>
        <v>0</v>
      </c>
    </row>
    <row r="54" spans="1:18" ht="12.75">
      <c r="A54" s="1" t="s">
        <v>244</v>
      </c>
      <c r="C54" s="13">
        <f>SUM(BLB!K54+'RSD A'!K54+'RSD B'!K54+'RSD C'!K54+'RSD D'!K54)</f>
        <v>1643.85</v>
      </c>
      <c r="D54" s="1">
        <f>SUM(Gesamtübersicht!D54)</f>
        <v>10</v>
      </c>
      <c r="E54" s="7">
        <f t="shared" si="6"/>
        <v>164.385</v>
      </c>
      <c r="H54" s="20">
        <v>140.96</v>
      </c>
      <c r="I54" s="7">
        <f>SUM(H54+BLB!K54)</f>
        <v>140.96</v>
      </c>
      <c r="J54" s="20">
        <v>1276.83</v>
      </c>
      <c r="K54" s="7">
        <f>SUM(J54+'RSD A'!K54)</f>
        <v>2234.63</v>
      </c>
      <c r="L54" s="20">
        <v>0</v>
      </c>
      <c r="M54" s="7">
        <f>SUM(L54+'RSD B'!K54)</f>
        <v>0</v>
      </c>
      <c r="N54" s="20">
        <v>3257.83</v>
      </c>
      <c r="O54" s="7">
        <f>SUM(N54+'RSD C'!K54)</f>
        <v>3614.63</v>
      </c>
      <c r="P54" s="20">
        <v>998.85</v>
      </c>
      <c r="Q54" s="7">
        <f>SUM(P54+'RSD D'!K54)</f>
        <v>1328.1</v>
      </c>
      <c r="R54" s="17">
        <f>SUM(I54+K54+M54+O54+Q54)</f>
        <v>7318.32</v>
      </c>
    </row>
    <row r="55" spans="1:18" ht="12.75">
      <c r="A55" s="1" t="s">
        <v>253</v>
      </c>
      <c r="C55" s="13">
        <f>SUM(BLB!K55+'RSD A'!K55+'RSD B'!K55+'RSD C'!K55+'RSD D'!K55)</f>
        <v>3777.5299999999997</v>
      </c>
      <c r="D55" s="1">
        <f>SUM(Gesamtübersicht!D55)</f>
        <v>30</v>
      </c>
      <c r="E55" s="7">
        <f t="shared" si="6"/>
        <v>125.91766666666666</v>
      </c>
      <c r="H55" s="20">
        <v>5230.5</v>
      </c>
      <c r="I55" s="7">
        <f>SUM(H55+BLB!K55)</f>
        <v>6302.74</v>
      </c>
      <c r="J55" s="20">
        <v>1575.68</v>
      </c>
      <c r="K55" s="7">
        <f>SUM(J55+'RSD A'!K55)</f>
        <v>3173.25</v>
      </c>
      <c r="L55" s="20">
        <v>1435.24</v>
      </c>
      <c r="M55" s="7">
        <f>SUM(L55+'RSD B'!K55)</f>
        <v>1435.24</v>
      </c>
      <c r="N55" s="20">
        <v>1010</v>
      </c>
      <c r="O55" s="7">
        <f>SUM(N55+'RSD C'!K55)</f>
        <v>1515</v>
      </c>
      <c r="P55" s="20">
        <v>1281.12</v>
      </c>
      <c r="Q55" s="7">
        <f>SUM(P55+'RSD D'!K55)</f>
        <v>1883.84</v>
      </c>
      <c r="R55" s="17">
        <f>SUM(I55+K55+M55+O55+Q55)</f>
        <v>14310.07</v>
      </c>
    </row>
    <row r="56" spans="3:18" ht="12.75">
      <c r="C56" s="13"/>
      <c r="E56" s="7"/>
      <c r="H56" s="20"/>
      <c r="I56" s="7"/>
      <c r="J56" s="20"/>
      <c r="K56" s="7"/>
      <c r="L56" s="20"/>
      <c r="M56" s="7"/>
      <c r="N56" s="20"/>
      <c r="O56" s="7"/>
      <c r="P56" s="20"/>
      <c r="Q56" s="7"/>
      <c r="R56" s="17"/>
    </row>
    <row r="57" spans="1:18" ht="12.75">
      <c r="A57" s="1" t="s">
        <v>82</v>
      </c>
      <c r="C57" s="13">
        <f>SUM(BLB!K57+'RSD A'!K57+'RSD B'!K57+'RSD C'!K57+'RSD D'!K57)</f>
        <v>0</v>
      </c>
      <c r="D57" s="1">
        <f>SUM(Gesamtübersicht!D57)</f>
        <v>0</v>
      </c>
      <c r="E57" s="7" t="e">
        <f t="shared" si="0"/>
        <v>#DIV/0!</v>
      </c>
      <c r="H57" s="20">
        <v>0</v>
      </c>
      <c r="I57" s="7">
        <f>SUM(H57+BLB!K57)</f>
        <v>0</v>
      </c>
      <c r="J57" s="20">
        <v>0</v>
      </c>
      <c r="K57" s="7">
        <f>SUM(J57+'RSD A'!K57)</f>
        <v>0</v>
      </c>
      <c r="L57" s="20">
        <v>0</v>
      </c>
      <c r="M57" s="7">
        <f>SUM(L57+'RSD B'!K57)</f>
        <v>0</v>
      </c>
      <c r="N57" s="20">
        <v>0</v>
      </c>
      <c r="O57" s="7">
        <f>SUM(N57+'RSD C'!K57)</f>
        <v>0</v>
      </c>
      <c r="P57" s="20">
        <v>303.16</v>
      </c>
      <c r="Q57" s="7">
        <f>SUM(P57+'RSD D'!K57)</f>
        <v>303.16</v>
      </c>
      <c r="R57" s="17">
        <f>SUM(I57+K57+M57+O57+Q57)</f>
        <v>303.16</v>
      </c>
    </row>
    <row r="58" spans="1:18" ht="12.75">
      <c r="A58" s="1" t="s">
        <v>127</v>
      </c>
      <c r="C58" s="13">
        <f>SUM(BLB!K58+'RSD A'!K58+'RSD B'!K58+'RSD C'!K58+'RSD D'!K58)</f>
        <v>3712.72</v>
      </c>
      <c r="D58" s="1">
        <f>SUM(Gesamtübersicht!D58)</f>
        <v>1</v>
      </c>
      <c r="E58" s="7">
        <f t="shared" si="0"/>
        <v>3712.72</v>
      </c>
      <c r="H58" s="20">
        <v>0</v>
      </c>
      <c r="I58" s="7">
        <f>SUM(H58+BLB!K58)</f>
        <v>0</v>
      </c>
      <c r="J58" s="20">
        <v>389</v>
      </c>
      <c r="K58" s="7">
        <f>SUM(J58+'RSD A'!K58)</f>
        <v>778</v>
      </c>
      <c r="L58" s="20">
        <v>3378.22</v>
      </c>
      <c r="M58" s="7">
        <f>SUM(L58+'RSD B'!K58)</f>
        <v>3378.22</v>
      </c>
      <c r="N58" s="20">
        <v>150.4</v>
      </c>
      <c r="O58" s="7">
        <f>SUM(N58+'RSD C'!K58)</f>
        <v>150.4</v>
      </c>
      <c r="P58" s="20">
        <v>2082.43</v>
      </c>
      <c r="Q58" s="7">
        <f>SUM(P58+'RSD D'!K58)</f>
        <v>5406.15</v>
      </c>
      <c r="R58" s="17">
        <f>SUM(I58+K58+M58+O58+Q58)</f>
        <v>9712.769999999999</v>
      </c>
    </row>
    <row r="59" spans="1:18" ht="12.75">
      <c r="A59" s="1" t="s">
        <v>223</v>
      </c>
      <c r="C59" s="13">
        <f>SUM(BLB!K59+'RSD A'!K59+'RSD B'!K59+'RSD C'!K59+'RSD D'!K59)</f>
        <v>0</v>
      </c>
      <c r="D59" s="1">
        <f>SUM(Gesamtübersicht!D59)</f>
        <v>0</v>
      </c>
      <c r="E59" s="34" t="s">
        <v>206</v>
      </c>
      <c r="H59" s="20">
        <v>0</v>
      </c>
      <c r="I59" s="7">
        <f>SUM(H59+BLB!K59)</f>
        <v>0</v>
      </c>
      <c r="J59" s="20">
        <v>0</v>
      </c>
      <c r="K59" s="7">
        <f>SUM(J59+'RSD A'!K59)</f>
        <v>0</v>
      </c>
      <c r="L59" s="20">
        <v>0</v>
      </c>
      <c r="M59" s="7">
        <f>SUM(L59+'RSD B'!K59)</f>
        <v>0</v>
      </c>
      <c r="N59" s="20">
        <v>0</v>
      </c>
      <c r="O59" s="7">
        <f>SUM(N59+'RSD C'!K59)</f>
        <v>0</v>
      </c>
      <c r="P59" s="20">
        <v>0</v>
      </c>
      <c r="Q59" s="7">
        <f>SUM(P59+'RSD D'!K59)</f>
        <v>0</v>
      </c>
      <c r="R59" s="17">
        <f>SUM(I59+K59+M59+O59+Q59)</f>
        <v>0</v>
      </c>
    </row>
    <row r="60" spans="1:18" ht="12.75">
      <c r="A60" s="1" t="s">
        <v>224</v>
      </c>
      <c r="C60" s="13">
        <f>SUM(BLB!K60+'RSD A'!K60+'RSD B'!K60+'RSD C'!K60+'RSD D'!K60)</f>
        <v>0</v>
      </c>
      <c r="D60" s="1">
        <f>SUM(Gesamtübersicht!D60)</f>
        <v>0</v>
      </c>
      <c r="E60" s="34" t="s">
        <v>206</v>
      </c>
      <c r="H60" s="20">
        <v>0</v>
      </c>
      <c r="I60" s="7">
        <f>SUM(H60+BLB!K60)</f>
        <v>0</v>
      </c>
      <c r="J60" s="20">
        <v>0</v>
      </c>
      <c r="K60" s="7">
        <f>SUM(J60+'RSD A'!K60)</f>
        <v>0</v>
      </c>
      <c r="L60" s="20">
        <v>0</v>
      </c>
      <c r="M60" s="7">
        <f>SUM(L60+'RSD B'!K60)</f>
        <v>0</v>
      </c>
      <c r="N60" s="20">
        <v>0</v>
      </c>
      <c r="O60" s="7">
        <f>SUM(N60+'RSD C'!K60)</f>
        <v>0</v>
      </c>
      <c r="P60" s="20">
        <v>0</v>
      </c>
      <c r="Q60" s="7">
        <f>SUM(P60+'RSD D'!K60)</f>
        <v>0</v>
      </c>
      <c r="R60" s="17">
        <f>SUM(I60+K60+M60+O60+Q60)</f>
        <v>0</v>
      </c>
    </row>
    <row r="61" spans="3:18" ht="12.75">
      <c r="C61" s="14"/>
      <c r="E61" s="7"/>
      <c r="H61" s="35">
        <v>158725.05</v>
      </c>
      <c r="I61" s="18">
        <f>SUM(I4:I60)</f>
        <v>247451.80000000002</v>
      </c>
      <c r="J61" s="35">
        <v>597579.65</v>
      </c>
      <c r="K61" s="18">
        <f>SUM(K4:K60)</f>
        <v>891895.74</v>
      </c>
      <c r="L61" s="35">
        <v>915010.73</v>
      </c>
      <c r="M61" s="18">
        <f>SUM(M4:M60)</f>
        <v>1286278.1099999999</v>
      </c>
      <c r="N61" s="99">
        <v>779707.94</v>
      </c>
      <c r="O61" s="18">
        <f>SUM(O4:O60)</f>
        <v>1217990.98</v>
      </c>
      <c r="P61" s="35">
        <v>508712.4</v>
      </c>
      <c r="Q61" s="18">
        <f>SUM(Q4:Q60)</f>
        <v>702588.84</v>
      </c>
      <c r="R61" s="18">
        <f>SUM(R4:R60)</f>
        <v>4346205.470000001</v>
      </c>
    </row>
    <row r="62" spans="2:18" ht="12.75">
      <c r="B62" s="19" t="s">
        <v>256</v>
      </c>
      <c r="C62" s="10">
        <f>SUM(C4:C60)</f>
        <v>1414065</v>
      </c>
      <c r="D62" s="15">
        <f>SUM(D4:D59)</f>
        <v>811</v>
      </c>
      <c r="E62" s="18" t="s">
        <v>64</v>
      </c>
      <c r="F62" s="3"/>
      <c r="Q62" s="26" t="s">
        <v>126</v>
      </c>
      <c r="R62" s="18">
        <f>SUM(I61+K61+M61+O61+Q61)</f>
        <v>4346205.47</v>
      </c>
    </row>
    <row r="63" spans="1:2" ht="12.75">
      <c r="A63" s="4" t="s">
        <v>56</v>
      </c>
      <c r="B63" s="9">
        <v>39321</v>
      </c>
    </row>
    <row r="64" spans="1:4" ht="12.75">
      <c r="A64" s="4"/>
      <c r="B64" s="1"/>
      <c r="D64" s="22" t="s">
        <v>107</v>
      </c>
    </row>
    <row r="65" spans="1:4" ht="12.75">
      <c r="A65" s="21" t="s">
        <v>106</v>
      </c>
      <c r="D65" s="22" t="s">
        <v>189</v>
      </c>
    </row>
    <row r="66" spans="1:5" ht="12.75">
      <c r="A66" s="21" t="s">
        <v>92</v>
      </c>
      <c r="B66" s="25">
        <f>SUM(R4+R5+R6)</f>
        <v>34802.35</v>
      </c>
      <c r="C66" s="8" t="s">
        <v>91</v>
      </c>
      <c r="D66" s="24">
        <f>SUM(B66/F3*12)</f>
        <v>139209.4</v>
      </c>
      <c r="E66" s="8" t="s">
        <v>91</v>
      </c>
    </row>
    <row r="67" spans="1:5" ht="12.75">
      <c r="A67" s="21" t="s">
        <v>93</v>
      </c>
      <c r="B67" s="25">
        <f>SUM(R7)</f>
        <v>3672.9</v>
      </c>
      <c r="C67" s="8" t="s">
        <v>91</v>
      </c>
      <c r="D67" s="24">
        <f>SUM(B67/F3*12)</f>
        <v>14691.599999999999</v>
      </c>
      <c r="E67" s="8" t="s">
        <v>91</v>
      </c>
    </row>
    <row r="68" spans="1:5" ht="12.75">
      <c r="A68" s="21" t="s">
        <v>94</v>
      </c>
      <c r="B68" s="25">
        <f>SUM(R8+R9+R11)</f>
        <v>97076.97</v>
      </c>
      <c r="C68" s="8" t="s">
        <v>91</v>
      </c>
      <c r="D68" s="24">
        <f>SUM(B68/F3*12)</f>
        <v>388307.88</v>
      </c>
      <c r="E68" s="8" t="s">
        <v>91</v>
      </c>
    </row>
    <row r="69" spans="1:5" ht="12.75">
      <c r="A69" s="21" t="s">
        <v>95</v>
      </c>
      <c r="B69" s="25">
        <f>SUM(R10)</f>
        <v>6055.4400000000005</v>
      </c>
      <c r="C69" s="8" t="s">
        <v>91</v>
      </c>
      <c r="D69" s="24">
        <f>SUM(B69/F3*12)</f>
        <v>24221.760000000002</v>
      </c>
      <c r="E69" s="8" t="s">
        <v>91</v>
      </c>
    </row>
    <row r="70" spans="1:5" ht="12.75">
      <c r="A70" s="21" t="s">
        <v>96</v>
      </c>
      <c r="B70" s="25">
        <f>SUM(R13+R14+R20+R47+R54+R55)</f>
        <v>136281.71000000002</v>
      </c>
      <c r="C70" s="8" t="s">
        <v>91</v>
      </c>
      <c r="D70" s="24">
        <f>SUM(B70/F3*12)</f>
        <v>545126.8400000001</v>
      </c>
      <c r="E70" s="8" t="s">
        <v>91</v>
      </c>
    </row>
    <row r="71" spans="1:5" ht="12.75">
      <c r="A71" s="21" t="s">
        <v>97</v>
      </c>
      <c r="B71" s="25">
        <f>SUM(R15)</f>
        <v>40847.079999999994</v>
      </c>
      <c r="C71" s="8" t="s">
        <v>91</v>
      </c>
      <c r="D71" s="24">
        <f>SUM(B71/F3*12)</f>
        <v>163388.31999999998</v>
      </c>
      <c r="E71" s="8" t="s">
        <v>91</v>
      </c>
    </row>
    <row r="72" spans="1:5" ht="12.75">
      <c r="A72" s="21" t="s">
        <v>98</v>
      </c>
      <c r="B72" s="25">
        <f>SUM(R16)</f>
        <v>52564.579999999994</v>
      </c>
      <c r="C72" s="8" t="s">
        <v>91</v>
      </c>
      <c r="D72" s="24">
        <f>SUM(B72/F3*12)</f>
        <v>210258.31999999998</v>
      </c>
      <c r="E72" s="8" t="s">
        <v>91</v>
      </c>
    </row>
    <row r="73" spans="1:5" ht="12.75">
      <c r="A73" s="21" t="s">
        <v>99</v>
      </c>
      <c r="B73" s="25">
        <f>SUM(R17+R18)</f>
        <v>267993.41000000003</v>
      </c>
      <c r="C73" s="8" t="s">
        <v>91</v>
      </c>
      <c r="D73" s="24">
        <f>SUM(B73/F3*12)</f>
        <v>1071973.6400000001</v>
      </c>
      <c r="E73" s="8" t="s">
        <v>91</v>
      </c>
    </row>
    <row r="74" spans="1:5" ht="12.75">
      <c r="A74" s="21" t="s">
        <v>100</v>
      </c>
      <c r="B74" s="25">
        <f>SUM(R23+R24+R25+R26)</f>
        <v>243545.53</v>
      </c>
      <c r="C74" s="8" t="s">
        <v>91</v>
      </c>
      <c r="D74" s="24">
        <f>SUM(B74/F3*12)</f>
        <v>974182.1200000001</v>
      </c>
      <c r="E74" s="8" t="s">
        <v>91</v>
      </c>
    </row>
    <row r="75" spans="1:5" ht="12.75">
      <c r="A75" s="21" t="s">
        <v>101</v>
      </c>
      <c r="B75" s="25">
        <f>SUM(R28+R29+R30+R31+R32+R33+R34+R35+R36)</f>
        <v>630667.5500000002</v>
      </c>
      <c r="C75" s="8" t="s">
        <v>91</v>
      </c>
      <c r="D75" s="24">
        <f>SUM(B75/F3*12)</f>
        <v>2522670.2000000007</v>
      </c>
      <c r="E75" s="8" t="s">
        <v>91</v>
      </c>
    </row>
    <row r="76" spans="1:5" ht="12.75">
      <c r="A76" s="21" t="s">
        <v>102</v>
      </c>
      <c r="B76" s="25">
        <f>SUM(R38+R42+R53)</f>
        <v>353910.92</v>
      </c>
      <c r="C76" s="8" t="s">
        <v>91</v>
      </c>
      <c r="D76" s="24">
        <f>SUM(B76/F3*12)</f>
        <v>1415643.68</v>
      </c>
      <c r="E76" s="8" t="s">
        <v>91</v>
      </c>
    </row>
    <row r="77" spans="1:5" ht="12.75">
      <c r="A77" s="21" t="s">
        <v>103</v>
      </c>
      <c r="B77" s="25">
        <f>SUM(R19+R39+R40+R41+R43+R49+R50+R51+R52)</f>
        <v>2404926.56</v>
      </c>
      <c r="C77" s="8" t="s">
        <v>91</v>
      </c>
      <c r="D77" s="24">
        <f>SUM(B77/F3*12)</f>
        <v>9619706.24</v>
      </c>
      <c r="E77" s="8" t="s">
        <v>91</v>
      </c>
    </row>
    <row r="78" spans="1:5" ht="12.75">
      <c r="A78" s="21" t="s">
        <v>104</v>
      </c>
      <c r="B78" s="25">
        <f>SUM(R44+R45+R48)</f>
        <v>61050.35</v>
      </c>
      <c r="C78" s="8" t="s">
        <v>91</v>
      </c>
      <c r="D78" s="24">
        <f>SUM(B78/F3*12)</f>
        <v>244201.39999999997</v>
      </c>
      <c r="E78" s="8" t="s">
        <v>91</v>
      </c>
    </row>
    <row r="79" spans="1:5" ht="12.75">
      <c r="A79" s="21" t="s">
        <v>105</v>
      </c>
      <c r="B79" s="25">
        <f>SUM(R57+R58+R59+R60)</f>
        <v>10015.929999999998</v>
      </c>
      <c r="C79" s="8" t="s">
        <v>91</v>
      </c>
      <c r="D79" s="24">
        <f>SUM(B79/F3*12)</f>
        <v>40063.719999999994</v>
      </c>
      <c r="E79" s="8" t="s">
        <v>91</v>
      </c>
    </row>
    <row r="80" spans="1:5" ht="12.75">
      <c r="A80" s="21" t="s">
        <v>233</v>
      </c>
      <c r="B80" s="25">
        <f>SUM(R21)</f>
        <v>2794.19</v>
      </c>
      <c r="C80" s="8" t="s">
        <v>91</v>
      </c>
      <c r="D80" s="24">
        <f>SUM(B80/F3*12)</f>
        <v>11176.76</v>
      </c>
      <c r="E80" s="8" t="s">
        <v>91</v>
      </c>
    </row>
    <row r="81" spans="1:5" ht="12.75">
      <c r="A81" s="4"/>
      <c r="B81" s="18">
        <f>SUM(B66:B80)</f>
        <v>4346205.47</v>
      </c>
      <c r="C81" s="19" t="s">
        <v>91</v>
      </c>
      <c r="D81" s="23">
        <f>SUM(D66:D80)</f>
        <v>17384821.88</v>
      </c>
      <c r="E81" s="19" t="s">
        <v>91</v>
      </c>
    </row>
    <row r="82" spans="2:4" ht="12.75">
      <c r="B82" s="4"/>
      <c r="D82"/>
    </row>
  </sheetData>
  <printOptions gridLines="1" headings="1" verticalCentered="1"/>
  <pageMargins left="0.7874015748031497" right="0.3937007874015748" top="0.45" bottom="0.18" header="0.28" footer="0"/>
  <pageSetup fitToHeight="1" fitToWidth="1" horizontalDpi="600" verticalDpi="600" orientation="landscape" paperSize="9" scale="54" r:id="rId1"/>
  <headerFooter alignWithMargins="0">
    <oddHeader>&amp;C&amp;"Arial,Fett"&amp;12&amp;EZusammenführung von Ausgaben - IST und Fallzahlen von BLB und RSD's - 
März 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0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3.57421875" style="0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18.8515625" style="1" bestFit="1" customWidth="1"/>
    <col min="11" max="11" width="10.140625" style="0" bestFit="1" customWidth="1"/>
    <col min="12" max="12" width="2.421875" style="0" customWidth="1"/>
  </cols>
  <sheetData>
    <row r="1" spans="1:7" ht="15">
      <c r="A1" s="21" t="s">
        <v>114</v>
      </c>
      <c r="D1" s="80" t="s">
        <v>229</v>
      </c>
      <c r="E1" s="37"/>
      <c r="F1" s="29" t="s">
        <v>53</v>
      </c>
      <c r="G1" s="29" t="s">
        <v>131</v>
      </c>
    </row>
    <row r="2" spans="1:11" ht="12.75">
      <c r="A2" s="4" t="s">
        <v>135</v>
      </c>
      <c r="B2" s="4" t="s">
        <v>0</v>
      </c>
      <c r="D2" s="4" t="s">
        <v>230</v>
      </c>
      <c r="E2" s="29"/>
      <c r="F2" s="29" t="s">
        <v>129</v>
      </c>
      <c r="G2" s="29" t="s">
        <v>132</v>
      </c>
      <c r="I2" s="3" t="s">
        <v>139</v>
      </c>
      <c r="K2" s="4" t="s">
        <v>138</v>
      </c>
    </row>
    <row r="3" spans="1:11" ht="12.75">
      <c r="A3" s="4" t="s">
        <v>136</v>
      </c>
      <c r="B3" s="4"/>
      <c r="C3" s="4" t="s">
        <v>226</v>
      </c>
      <c r="D3" s="4" t="s">
        <v>227</v>
      </c>
      <c r="E3" s="29" t="s">
        <v>125</v>
      </c>
      <c r="F3" s="29" t="s">
        <v>130</v>
      </c>
      <c r="G3" s="29" t="s">
        <v>130</v>
      </c>
      <c r="I3" s="3" t="s">
        <v>140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/>
      <c r="G4" s="36">
        <f>SUM(E4+E5+E6-F4)</f>
        <v>0</v>
      </c>
      <c r="H4" t="s">
        <v>57</v>
      </c>
      <c r="I4" s="21" t="s">
        <v>141</v>
      </c>
      <c r="J4" s="1" t="s">
        <v>160</v>
      </c>
      <c r="K4" s="27"/>
      <c r="L4" t="s">
        <v>91</v>
      </c>
    </row>
    <row r="5" spans="1:12" ht="12.75">
      <c r="A5" s="21" t="s">
        <v>7</v>
      </c>
      <c r="B5" t="s">
        <v>71</v>
      </c>
      <c r="C5" s="41"/>
      <c r="D5" s="42"/>
      <c r="E5" s="36">
        <f aca="true" t="shared" si="0" ref="E5:E11">SUM(C5:D5)</f>
        <v>0</v>
      </c>
      <c r="F5" s="36" t="s">
        <v>168</v>
      </c>
      <c r="G5" s="36" t="s">
        <v>161</v>
      </c>
      <c r="H5" t="s">
        <v>57</v>
      </c>
      <c r="I5" s="1" t="s">
        <v>141</v>
      </c>
      <c r="J5" s="1" t="s">
        <v>33</v>
      </c>
      <c r="K5" s="27"/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168</v>
      </c>
      <c r="G6" s="36" t="s">
        <v>161</v>
      </c>
      <c r="H6" t="s">
        <v>59</v>
      </c>
      <c r="I6" s="1" t="s">
        <v>141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/>
      <c r="D7" s="42"/>
      <c r="E7" s="36">
        <f t="shared" si="0"/>
        <v>0</v>
      </c>
      <c r="F7" s="36"/>
      <c r="G7" s="36">
        <f>SUM(E7-F7)</f>
        <v>0</v>
      </c>
      <c r="H7" t="s">
        <v>58</v>
      </c>
      <c r="I7" s="21" t="s">
        <v>142</v>
      </c>
      <c r="J7" s="1" t="s">
        <v>48</v>
      </c>
      <c r="K7" s="27"/>
      <c r="L7" t="s">
        <v>91</v>
      </c>
    </row>
    <row r="8" spans="1:12" ht="12.75">
      <c r="A8" s="21" t="s">
        <v>10</v>
      </c>
      <c r="B8" t="s">
        <v>137</v>
      </c>
      <c r="C8" s="41"/>
      <c r="D8" s="42"/>
      <c r="E8" s="36">
        <f t="shared" si="0"/>
        <v>0</v>
      </c>
      <c r="F8" s="36"/>
      <c r="G8" s="36">
        <f>SUM(E8+E9+E11-F8)</f>
        <v>0</v>
      </c>
      <c r="H8" t="s">
        <v>59</v>
      </c>
      <c r="I8" s="21" t="s">
        <v>143</v>
      </c>
      <c r="J8" s="1" t="s">
        <v>159</v>
      </c>
      <c r="K8" s="27"/>
      <c r="L8" t="s">
        <v>91</v>
      </c>
    </row>
    <row r="9" spans="1:12" ht="12.75">
      <c r="A9" s="21" t="s">
        <v>10</v>
      </c>
      <c r="B9" t="s">
        <v>134</v>
      </c>
      <c r="C9" s="41"/>
      <c r="D9" s="42"/>
      <c r="E9" s="36">
        <f t="shared" si="0"/>
        <v>0</v>
      </c>
      <c r="F9" s="36" t="s">
        <v>168</v>
      </c>
      <c r="G9" s="36" t="s">
        <v>162</v>
      </c>
      <c r="H9" t="s">
        <v>59</v>
      </c>
      <c r="I9" s="1" t="s">
        <v>143</v>
      </c>
      <c r="J9" s="1" t="s">
        <v>83</v>
      </c>
      <c r="K9" s="27"/>
      <c r="L9" t="s">
        <v>91</v>
      </c>
    </row>
    <row r="10" spans="1:12" ht="12.75">
      <c r="A10" s="21" t="s">
        <v>75</v>
      </c>
      <c r="B10" t="s">
        <v>76</v>
      </c>
      <c r="C10" s="41">
        <v>1</v>
      </c>
      <c r="D10" s="42"/>
      <c r="E10" s="36">
        <f t="shared" si="0"/>
        <v>1</v>
      </c>
      <c r="F10" s="36">
        <v>1</v>
      </c>
      <c r="G10" s="36">
        <f>SUM(E10-F10)</f>
        <v>0</v>
      </c>
      <c r="H10" t="s">
        <v>58</v>
      </c>
      <c r="I10" s="21" t="s">
        <v>144</v>
      </c>
      <c r="J10" s="1" t="s">
        <v>77</v>
      </c>
      <c r="K10" s="27"/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168</v>
      </c>
      <c r="G11" s="36" t="s">
        <v>162</v>
      </c>
      <c r="H11" t="s">
        <v>59</v>
      </c>
      <c r="I11" s="1" t="s">
        <v>143</v>
      </c>
      <c r="J11" s="1" t="s">
        <v>84</v>
      </c>
      <c r="K11" s="27"/>
      <c r="L11" t="s">
        <v>91</v>
      </c>
    </row>
    <row r="12" spans="1:11" ht="12.75">
      <c r="A12" s="21"/>
      <c r="C12" s="36" t="s">
        <v>169</v>
      </c>
      <c r="D12" s="36" t="s">
        <v>169</v>
      </c>
      <c r="E12" s="36" t="s">
        <v>169</v>
      </c>
      <c r="F12" s="36" t="s">
        <v>169</v>
      </c>
      <c r="G12" s="36" t="s">
        <v>169</v>
      </c>
      <c r="I12" s="1"/>
      <c r="K12" s="28" t="s">
        <v>169</v>
      </c>
    </row>
    <row r="13" spans="1:12" ht="12.75">
      <c r="A13" s="21" t="s">
        <v>11</v>
      </c>
      <c r="B13" t="s">
        <v>12</v>
      </c>
      <c r="C13" s="41">
        <v>2</v>
      </c>
      <c r="D13" s="42">
        <v>2</v>
      </c>
      <c r="E13" s="36">
        <f aca="true" t="shared" si="1" ref="E13:E21">SUM(C13:D13)</f>
        <v>4</v>
      </c>
      <c r="F13" s="36" t="s">
        <v>168</v>
      </c>
      <c r="G13" s="36" t="s">
        <v>164</v>
      </c>
      <c r="H13" t="s">
        <v>58</v>
      </c>
      <c r="I13" s="1" t="s">
        <v>145</v>
      </c>
      <c r="J13" s="1" t="s">
        <v>35</v>
      </c>
      <c r="K13" s="27">
        <v>246.96</v>
      </c>
      <c r="L13" t="s">
        <v>91</v>
      </c>
    </row>
    <row r="14" spans="1:12" ht="12.75">
      <c r="A14" s="21" t="s">
        <v>180</v>
      </c>
      <c r="B14" t="s">
        <v>242</v>
      </c>
      <c r="C14" s="41"/>
      <c r="D14" s="42"/>
      <c r="E14" s="36">
        <f t="shared" si="1"/>
        <v>0</v>
      </c>
      <c r="F14" s="36" t="s">
        <v>168</v>
      </c>
      <c r="G14" s="36" t="s">
        <v>164</v>
      </c>
      <c r="H14" t="s">
        <v>58</v>
      </c>
      <c r="I14" s="1" t="s">
        <v>145</v>
      </c>
      <c r="J14" s="1" t="s">
        <v>240</v>
      </c>
      <c r="K14" s="27"/>
      <c r="L14" t="s">
        <v>91</v>
      </c>
    </row>
    <row r="15" spans="1:12" ht="12.75">
      <c r="A15" s="21" t="s">
        <v>13</v>
      </c>
      <c r="B15" t="s">
        <v>14</v>
      </c>
      <c r="C15" s="41">
        <v>1</v>
      </c>
      <c r="D15" s="42"/>
      <c r="E15" s="36">
        <f t="shared" si="1"/>
        <v>1</v>
      </c>
      <c r="F15" s="36">
        <v>2</v>
      </c>
      <c r="G15" s="36">
        <f aca="true" t="shared" si="2" ref="G15:G21">SUM(E15-F15)</f>
        <v>-1</v>
      </c>
      <c r="H15" t="s">
        <v>58</v>
      </c>
      <c r="I15" s="21" t="s">
        <v>146</v>
      </c>
      <c r="J15" s="1" t="s">
        <v>34</v>
      </c>
      <c r="K15" s="27"/>
      <c r="L15" t="s">
        <v>91</v>
      </c>
    </row>
    <row r="16" spans="1:12" ht="12.75">
      <c r="A16" s="21" t="s">
        <v>15</v>
      </c>
      <c r="B16" t="s">
        <v>16</v>
      </c>
      <c r="C16" s="41">
        <v>1</v>
      </c>
      <c r="D16" s="42"/>
      <c r="E16" s="36">
        <f t="shared" si="1"/>
        <v>1</v>
      </c>
      <c r="F16" s="36">
        <v>2</v>
      </c>
      <c r="G16" s="36">
        <f t="shared" si="2"/>
        <v>-1</v>
      </c>
      <c r="H16" t="s">
        <v>58</v>
      </c>
      <c r="I16" s="21" t="s">
        <v>147</v>
      </c>
      <c r="J16" s="1" t="s">
        <v>36</v>
      </c>
      <c r="K16" s="27">
        <v>2213.64</v>
      </c>
      <c r="L16" t="s">
        <v>91</v>
      </c>
    </row>
    <row r="17" spans="1:12" ht="12.75">
      <c r="A17" s="21" t="s">
        <v>17</v>
      </c>
      <c r="B17" t="s">
        <v>18</v>
      </c>
      <c r="C17" s="41">
        <v>1</v>
      </c>
      <c r="D17" s="42">
        <v>3</v>
      </c>
      <c r="E17" s="36">
        <f t="shared" si="1"/>
        <v>4</v>
      </c>
      <c r="F17" s="36">
        <v>4</v>
      </c>
      <c r="G17" s="36">
        <f>SUM(E17+E18-F17)</f>
        <v>0</v>
      </c>
      <c r="H17" t="s">
        <v>58</v>
      </c>
      <c r="I17" s="21" t="s">
        <v>148</v>
      </c>
      <c r="J17" s="1" t="s">
        <v>37</v>
      </c>
      <c r="K17" s="27">
        <v>890.32</v>
      </c>
      <c r="L17" t="s">
        <v>91</v>
      </c>
    </row>
    <row r="18" spans="1:12" ht="12.75">
      <c r="A18" s="21" t="s">
        <v>180</v>
      </c>
      <c r="B18" t="s">
        <v>182</v>
      </c>
      <c r="C18" s="41"/>
      <c r="D18" s="42"/>
      <c r="E18" s="36">
        <f t="shared" si="1"/>
        <v>0</v>
      </c>
      <c r="F18" s="36" t="s">
        <v>168</v>
      </c>
      <c r="G18" s="36" t="s">
        <v>245</v>
      </c>
      <c r="H18" t="s">
        <v>58</v>
      </c>
      <c r="I18" s="33" t="s">
        <v>148</v>
      </c>
      <c r="J18" s="1" t="s">
        <v>179</v>
      </c>
      <c r="K18" s="27"/>
      <c r="L18" t="s">
        <v>91</v>
      </c>
    </row>
    <row r="19" spans="1:12" ht="12.75">
      <c r="A19" s="21" t="s">
        <v>180</v>
      </c>
      <c r="B19" t="s">
        <v>208</v>
      </c>
      <c r="C19" s="41"/>
      <c r="D19" s="42"/>
      <c r="E19" s="36">
        <f t="shared" si="1"/>
        <v>0</v>
      </c>
      <c r="F19" s="36" t="s">
        <v>168</v>
      </c>
      <c r="G19" s="36" t="s">
        <v>246</v>
      </c>
      <c r="H19" t="s">
        <v>59</v>
      </c>
      <c r="I19" s="33" t="s">
        <v>154</v>
      </c>
      <c r="J19" s="1" t="s">
        <v>207</v>
      </c>
      <c r="K19" s="27"/>
      <c r="L19" t="s">
        <v>91</v>
      </c>
    </row>
    <row r="20" spans="1:12" ht="12.75">
      <c r="A20" s="21" t="s">
        <v>180</v>
      </c>
      <c r="B20" t="s">
        <v>183</v>
      </c>
      <c r="C20" s="41">
        <v>1</v>
      </c>
      <c r="D20" s="42"/>
      <c r="E20" s="36">
        <f t="shared" si="1"/>
        <v>1</v>
      </c>
      <c r="F20" s="36"/>
      <c r="G20" s="36" t="s">
        <v>164</v>
      </c>
      <c r="H20" t="s">
        <v>58</v>
      </c>
      <c r="I20" s="1" t="s">
        <v>145</v>
      </c>
      <c r="J20" s="1" t="s">
        <v>181</v>
      </c>
      <c r="K20" s="27"/>
      <c r="L20" t="s">
        <v>91</v>
      </c>
    </row>
    <row r="21" spans="1:12" ht="12.75">
      <c r="A21" s="21" t="s">
        <v>184</v>
      </c>
      <c r="B21" t="s">
        <v>225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247</v>
      </c>
      <c r="J21" s="1" t="s">
        <v>185</v>
      </c>
      <c r="K21" s="27"/>
      <c r="L21" t="s">
        <v>91</v>
      </c>
    </row>
    <row r="22" spans="1:11" ht="12.75">
      <c r="A22" s="21"/>
      <c r="C22" s="36" t="s">
        <v>169</v>
      </c>
      <c r="D22" s="36" t="s">
        <v>169</v>
      </c>
      <c r="E22" s="36" t="s">
        <v>169</v>
      </c>
      <c r="F22" s="36" t="s">
        <v>169</v>
      </c>
      <c r="G22" s="36" t="s">
        <v>169</v>
      </c>
      <c r="I22" s="1"/>
      <c r="K22" s="28" t="s">
        <v>169</v>
      </c>
    </row>
    <row r="23" spans="1:12" ht="12.75">
      <c r="A23" s="21" t="s">
        <v>19</v>
      </c>
      <c r="B23" t="s">
        <v>20</v>
      </c>
      <c r="C23" s="41">
        <v>3</v>
      </c>
      <c r="D23" s="42"/>
      <c r="E23" s="36">
        <f>SUM(C23:D23)</f>
        <v>3</v>
      </c>
      <c r="F23" s="36">
        <v>4</v>
      </c>
      <c r="G23" s="36">
        <f>SUM(E23+E26-F23)</f>
        <v>-1</v>
      </c>
      <c r="H23" t="s">
        <v>57</v>
      </c>
      <c r="I23" s="21" t="s">
        <v>149</v>
      </c>
      <c r="J23" s="1" t="s">
        <v>38</v>
      </c>
      <c r="K23" s="27">
        <v>4717.29</v>
      </c>
      <c r="L23" t="s">
        <v>91</v>
      </c>
    </row>
    <row r="24" spans="1:12" ht="12.75">
      <c r="A24" s="21" t="s">
        <v>19</v>
      </c>
      <c r="B24" t="s">
        <v>190</v>
      </c>
      <c r="C24" s="36" t="s">
        <v>168</v>
      </c>
      <c r="D24" s="36" t="s">
        <v>168</v>
      </c>
      <c r="E24" s="36" t="s">
        <v>168</v>
      </c>
      <c r="F24" s="36" t="s">
        <v>168</v>
      </c>
      <c r="G24" s="36" t="s">
        <v>248</v>
      </c>
      <c r="H24" t="s">
        <v>57</v>
      </c>
      <c r="I24" s="33" t="s">
        <v>149</v>
      </c>
      <c r="J24" s="1" t="s">
        <v>194</v>
      </c>
      <c r="K24" s="27"/>
      <c r="L24" t="s">
        <v>91</v>
      </c>
    </row>
    <row r="25" spans="1:12" ht="12.75">
      <c r="A25" s="21" t="s">
        <v>19</v>
      </c>
      <c r="B25" t="s">
        <v>192</v>
      </c>
      <c r="C25" s="36" t="s">
        <v>168</v>
      </c>
      <c r="D25" s="36" t="s">
        <v>168</v>
      </c>
      <c r="E25" s="36" t="s">
        <v>168</v>
      </c>
      <c r="F25" s="36" t="s">
        <v>168</v>
      </c>
      <c r="G25" s="36" t="s">
        <v>248</v>
      </c>
      <c r="H25" t="s">
        <v>57</v>
      </c>
      <c r="I25" s="33" t="s">
        <v>149</v>
      </c>
      <c r="J25" s="1" t="s">
        <v>195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 t="s">
        <v>168</v>
      </c>
      <c r="G26" s="36" t="s">
        <v>248</v>
      </c>
      <c r="H26" t="s">
        <v>57</v>
      </c>
      <c r="I26" s="33" t="s">
        <v>149</v>
      </c>
      <c r="J26" s="1" t="s">
        <v>196</v>
      </c>
      <c r="K26" s="27"/>
      <c r="L26" t="s">
        <v>91</v>
      </c>
    </row>
    <row r="27" spans="1:11" ht="12.75">
      <c r="A27" s="21"/>
      <c r="C27" s="36" t="s">
        <v>169</v>
      </c>
      <c r="D27" s="36" t="s">
        <v>169</v>
      </c>
      <c r="E27" s="36" t="s">
        <v>169</v>
      </c>
      <c r="F27" s="36" t="s">
        <v>169</v>
      </c>
      <c r="G27" s="36" t="s">
        <v>169</v>
      </c>
      <c r="I27" s="1"/>
      <c r="K27" s="28" t="s">
        <v>169</v>
      </c>
    </row>
    <row r="28" spans="1:12" ht="12.75">
      <c r="A28" s="21" t="s">
        <v>21</v>
      </c>
      <c r="B28" t="s">
        <v>201</v>
      </c>
      <c r="C28" s="41">
        <v>6</v>
      </c>
      <c r="D28" s="42">
        <v>4</v>
      </c>
      <c r="E28" s="36">
        <f aca="true" t="shared" si="3" ref="E28:E33">SUM(C28:D28)</f>
        <v>10</v>
      </c>
      <c r="F28" s="36">
        <v>47</v>
      </c>
      <c r="G28" s="36">
        <f>SUM(E28+E29+E30+E31+E32+E33-F28)</f>
        <v>-5</v>
      </c>
      <c r="H28" t="s">
        <v>59</v>
      </c>
      <c r="I28" s="21" t="s">
        <v>150</v>
      </c>
      <c r="J28" s="1" t="s">
        <v>49</v>
      </c>
      <c r="K28" s="27">
        <v>3264.26</v>
      </c>
      <c r="L28" t="s">
        <v>91</v>
      </c>
    </row>
    <row r="29" spans="1:12" ht="12.75">
      <c r="A29" s="21" t="s">
        <v>21</v>
      </c>
      <c r="B29" t="s">
        <v>203</v>
      </c>
      <c r="C29" s="41"/>
      <c r="D29" s="42"/>
      <c r="E29" s="36">
        <f t="shared" si="3"/>
        <v>0</v>
      </c>
      <c r="F29" s="36" t="s">
        <v>168</v>
      </c>
      <c r="G29" s="36" t="s">
        <v>165</v>
      </c>
      <c r="H29" t="s">
        <v>59</v>
      </c>
      <c r="I29" s="33" t="s">
        <v>150</v>
      </c>
      <c r="J29" s="1" t="s">
        <v>204</v>
      </c>
      <c r="K29" s="27">
        <v>1706.97</v>
      </c>
      <c r="L29" t="s">
        <v>91</v>
      </c>
    </row>
    <row r="30" spans="1:12" ht="12.75">
      <c r="A30" s="21" t="s">
        <v>21</v>
      </c>
      <c r="B30" t="s">
        <v>237</v>
      </c>
      <c r="C30" s="41">
        <v>21</v>
      </c>
      <c r="D30" s="42">
        <v>11</v>
      </c>
      <c r="E30" s="36">
        <f t="shared" si="3"/>
        <v>32</v>
      </c>
      <c r="F30" s="36" t="s">
        <v>168</v>
      </c>
      <c r="G30" s="36" t="s">
        <v>165</v>
      </c>
      <c r="H30" t="s">
        <v>59</v>
      </c>
      <c r="I30" s="33" t="s">
        <v>150</v>
      </c>
      <c r="J30" s="1" t="s">
        <v>234</v>
      </c>
      <c r="K30" s="27">
        <v>51629.32</v>
      </c>
      <c r="L30" t="s">
        <v>91</v>
      </c>
    </row>
    <row r="31" spans="1:12" ht="12.75">
      <c r="A31" s="21" t="s">
        <v>21</v>
      </c>
      <c r="B31" t="s">
        <v>202</v>
      </c>
      <c r="C31" s="41"/>
      <c r="D31" s="42"/>
      <c r="E31" s="36">
        <f t="shared" si="3"/>
        <v>0</v>
      </c>
      <c r="F31" s="36" t="s">
        <v>168</v>
      </c>
      <c r="G31" s="36" t="s">
        <v>165</v>
      </c>
      <c r="H31" t="s">
        <v>59</v>
      </c>
      <c r="I31" s="1" t="s">
        <v>150</v>
      </c>
      <c r="J31" s="1" t="s">
        <v>39</v>
      </c>
      <c r="K31" s="27"/>
      <c r="L31" t="s">
        <v>91</v>
      </c>
    </row>
    <row r="32" spans="1:12" ht="12.75">
      <c r="A32" s="21" t="s">
        <v>21</v>
      </c>
      <c r="B32" t="s">
        <v>238</v>
      </c>
      <c r="C32" s="41"/>
      <c r="D32" s="42"/>
      <c r="E32" s="36">
        <f t="shared" si="3"/>
        <v>0</v>
      </c>
      <c r="F32" s="36" t="s">
        <v>168</v>
      </c>
      <c r="G32" s="36" t="s">
        <v>165</v>
      </c>
      <c r="H32" t="s">
        <v>59</v>
      </c>
      <c r="I32" s="33" t="s">
        <v>150</v>
      </c>
      <c r="J32" s="1" t="s">
        <v>235</v>
      </c>
      <c r="K32" s="27">
        <v>1065.67</v>
      </c>
      <c r="L32" t="s">
        <v>91</v>
      </c>
    </row>
    <row r="33" spans="1:12" ht="12.75">
      <c r="A33" s="21" t="s">
        <v>21</v>
      </c>
      <c r="B33" t="s">
        <v>239</v>
      </c>
      <c r="C33" s="41"/>
      <c r="D33" s="42"/>
      <c r="E33" s="36">
        <f t="shared" si="3"/>
        <v>0</v>
      </c>
      <c r="F33" s="36" t="s">
        <v>168</v>
      </c>
      <c r="G33" s="36" t="s">
        <v>165</v>
      </c>
      <c r="H33" t="s">
        <v>59</v>
      </c>
      <c r="I33" s="33" t="s">
        <v>150</v>
      </c>
      <c r="J33" s="1" t="s">
        <v>236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168</v>
      </c>
      <c r="D34" s="36" t="s">
        <v>168</v>
      </c>
      <c r="E34" s="36" t="s">
        <v>168</v>
      </c>
      <c r="F34" s="36" t="s">
        <v>168</v>
      </c>
      <c r="G34" s="36" t="s">
        <v>165</v>
      </c>
      <c r="H34" t="s">
        <v>59</v>
      </c>
      <c r="I34" s="1" t="s">
        <v>150</v>
      </c>
      <c r="J34" s="1" t="s">
        <v>65</v>
      </c>
      <c r="K34" s="27">
        <v>5406.44</v>
      </c>
      <c r="L34" t="s">
        <v>91</v>
      </c>
    </row>
    <row r="35" spans="1:12" ht="12.75">
      <c r="A35" s="21" t="s">
        <v>21</v>
      </c>
      <c r="B35" t="s">
        <v>190</v>
      </c>
      <c r="C35" s="36" t="s">
        <v>168</v>
      </c>
      <c r="D35" s="36" t="s">
        <v>168</v>
      </c>
      <c r="E35" s="36" t="s">
        <v>168</v>
      </c>
      <c r="F35" s="36" t="s">
        <v>168</v>
      </c>
      <c r="G35" s="36" t="s">
        <v>165</v>
      </c>
      <c r="H35" t="s">
        <v>59</v>
      </c>
      <c r="I35" s="1" t="s">
        <v>150</v>
      </c>
      <c r="J35" s="1" t="s">
        <v>191</v>
      </c>
      <c r="K35" s="27">
        <v>111.75</v>
      </c>
      <c r="L35" t="s">
        <v>91</v>
      </c>
    </row>
    <row r="36" spans="1:12" ht="12.75">
      <c r="A36" s="21" t="s">
        <v>21</v>
      </c>
      <c r="B36" t="s">
        <v>192</v>
      </c>
      <c r="C36" s="36" t="s">
        <v>168</v>
      </c>
      <c r="D36" s="36" t="s">
        <v>168</v>
      </c>
      <c r="E36" s="36" t="s">
        <v>168</v>
      </c>
      <c r="F36" s="36" t="s">
        <v>168</v>
      </c>
      <c r="G36" s="36" t="s">
        <v>165</v>
      </c>
      <c r="H36" t="s">
        <v>59</v>
      </c>
      <c r="I36" s="1" t="s">
        <v>150</v>
      </c>
      <c r="J36" s="1" t="s">
        <v>193</v>
      </c>
      <c r="K36" s="27">
        <v>5.88</v>
      </c>
      <c r="L36" t="s">
        <v>91</v>
      </c>
    </row>
    <row r="37" spans="1:11" ht="12.75">
      <c r="A37" s="21"/>
      <c r="C37" s="36" t="s">
        <v>169</v>
      </c>
      <c r="D37" s="36" t="s">
        <v>169</v>
      </c>
      <c r="E37" s="36" t="s">
        <v>169</v>
      </c>
      <c r="F37" s="36" t="s">
        <v>169</v>
      </c>
      <c r="G37" s="36" t="s">
        <v>169</v>
      </c>
      <c r="I37" s="1"/>
      <c r="K37" s="28" t="s">
        <v>169</v>
      </c>
    </row>
    <row r="38" spans="1:12" ht="12.75">
      <c r="A38" s="21" t="s">
        <v>22</v>
      </c>
      <c r="B38" t="s">
        <v>23</v>
      </c>
      <c r="C38" s="41"/>
      <c r="D38" s="42"/>
      <c r="E38" s="36">
        <f aca="true" t="shared" si="4" ref="E38:E45">SUM(C38:D38)</f>
        <v>0</v>
      </c>
      <c r="F38" s="36"/>
      <c r="G38" s="36">
        <f>SUM(E38+E42+E53-F38)</f>
        <v>0</v>
      </c>
      <c r="H38" t="s">
        <v>59</v>
      </c>
      <c r="I38" s="21" t="s">
        <v>151</v>
      </c>
      <c r="J38" s="1" t="s">
        <v>166</v>
      </c>
      <c r="K38" s="27"/>
      <c r="L38" t="s">
        <v>91</v>
      </c>
    </row>
    <row r="39" spans="1:12" ht="12.75">
      <c r="A39" s="21" t="s">
        <v>22</v>
      </c>
      <c r="B39" t="s">
        <v>24</v>
      </c>
      <c r="C39" s="41"/>
      <c r="D39" s="42"/>
      <c r="E39" s="36">
        <f t="shared" si="4"/>
        <v>0</v>
      </c>
      <c r="F39" s="36"/>
      <c r="G39" s="36">
        <f>SUM(E39+E52-F39)</f>
        <v>0</v>
      </c>
      <c r="H39" t="s">
        <v>59</v>
      </c>
      <c r="I39" s="21" t="s">
        <v>152</v>
      </c>
      <c r="J39" s="1" t="s">
        <v>41</v>
      </c>
      <c r="K39" s="27"/>
      <c r="L39" t="s">
        <v>91</v>
      </c>
    </row>
    <row r="40" spans="1:12" ht="12.75">
      <c r="A40" s="21" t="s">
        <v>22</v>
      </c>
      <c r="B40" t="s">
        <v>25</v>
      </c>
      <c r="C40" s="41"/>
      <c r="D40" s="42">
        <v>1</v>
      </c>
      <c r="E40" s="36">
        <f t="shared" si="4"/>
        <v>1</v>
      </c>
      <c r="F40" s="36">
        <v>1</v>
      </c>
      <c r="G40" s="36">
        <f>SUM(E40+E51-F40)</f>
        <v>0</v>
      </c>
      <c r="H40" t="s">
        <v>59</v>
      </c>
      <c r="I40" s="21" t="s">
        <v>153</v>
      </c>
      <c r="J40" s="1" t="s">
        <v>42</v>
      </c>
      <c r="K40" s="27">
        <v>3659.64</v>
      </c>
      <c r="L40" t="s">
        <v>91</v>
      </c>
    </row>
    <row r="41" spans="1:12" ht="12.75">
      <c r="A41" s="21" t="s">
        <v>22</v>
      </c>
      <c r="B41" t="s">
        <v>26</v>
      </c>
      <c r="C41" s="41"/>
      <c r="D41" s="42"/>
      <c r="E41" s="36">
        <f t="shared" si="4"/>
        <v>0</v>
      </c>
      <c r="F41" s="36">
        <v>1</v>
      </c>
      <c r="G41" s="36">
        <f>SUM(E41+E19+E49-F41)</f>
        <v>-1</v>
      </c>
      <c r="H41" t="s">
        <v>59</v>
      </c>
      <c r="I41" s="21" t="s">
        <v>154</v>
      </c>
      <c r="J41" s="1" t="s">
        <v>43</v>
      </c>
      <c r="K41" s="27"/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168</v>
      </c>
      <c r="G42" s="36" t="s">
        <v>245</v>
      </c>
      <c r="H42" t="s">
        <v>59</v>
      </c>
      <c r="I42" s="1" t="s">
        <v>151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2</v>
      </c>
      <c r="D43" s="42"/>
      <c r="E43" s="36">
        <f t="shared" si="4"/>
        <v>2</v>
      </c>
      <c r="F43" s="36">
        <v>1</v>
      </c>
      <c r="G43" s="36">
        <f>SUM(E43+E50-F43)</f>
        <v>2</v>
      </c>
      <c r="H43" t="s">
        <v>59</v>
      </c>
      <c r="I43" s="21" t="s">
        <v>155</v>
      </c>
      <c r="J43" s="1" t="s">
        <v>44</v>
      </c>
      <c r="K43" s="27">
        <v>3498.64</v>
      </c>
      <c r="L43" t="s">
        <v>91</v>
      </c>
    </row>
    <row r="44" spans="1:12" ht="12.75">
      <c r="A44" s="21" t="s">
        <v>29</v>
      </c>
      <c r="B44" t="s">
        <v>69</v>
      </c>
      <c r="C44" s="41">
        <v>1</v>
      </c>
      <c r="D44" s="42"/>
      <c r="E44" s="36">
        <f t="shared" si="4"/>
        <v>1</v>
      </c>
      <c r="F44" s="36"/>
      <c r="G44" s="36">
        <f>SUM(E44-F44)</f>
        <v>1</v>
      </c>
      <c r="H44" t="s">
        <v>58</v>
      </c>
      <c r="I44" s="21" t="s">
        <v>156</v>
      </c>
      <c r="J44" s="1" t="s">
        <v>45</v>
      </c>
      <c r="K44" s="27">
        <v>1220.34</v>
      </c>
      <c r="L44" t="s">
        <v>91</v>
      </c>
    </row>
    <row r="45" spans="1:12" ht="12.75">
      <c r="A45" s="21" t="s">
        <v>29</v>
      </c>
      <c r="B45" t="s">
        <v>30</v>
      </c>
      <c r="C45" s="41"/>
      <c r="D45" s="42"/>
      <c r="E45" s="36">
        <f t="shared" si="4"/>
        <v>0</v>
      </c>
      <c r="F45" s="36"/>
      <c r="G45" s="36">
        <f>SUM(E45-F45)</f>
        <v>0</v>
      </c>
      <c r="H45" t="s">
        <v>59</v>
      </c>
      <c r="I45" s="21" t="s">
        <v>157</v>
      </c>
      <c r="J45" s="1" t="s">
        <v>46</v>
      </c>
      <c r="K45" s="27">
        <v>5626.61</v>
      </c>
      <c r="L45" t="s">
        <v>91</v>
      </c>
    </row>
    <row r="46" spans="1:11" ht="12.75">
      <c r="A46" s="21"/>
      <c r="C46" s="36" t="s">
        <v>169</v>
      </c>
      <c r="D46" s="36" t="s">
        <v>169</v>
      </c>
      <c r="E46" s="36" t="s">
        <v>169</v>
      </c>
      <c r="F46" s="36" t="s">
        <v>169</v>
      </c>
      <c r="G46" s="36" t="s">
        <v>169</v>
      </c>
      <c r="I46" s="1"/>
      <c r="K46" s="28" t="s">
        <v>169</v>
      </c>
    </row>
    <row r="47" spans="1:12" ht="12.75">
      <c r="A47" s="21" t="s">
        <v>31</v>
      </c>
      <c r="B47" t="s">
        <v>12</v>
      </c>
      <c r="C47" s="41">
        <v>4</v>
      </c>
      <c r="D47" s="42"/>
      <c r="E47" s="36">
        <f aca="true" t="shared" si="5" ref="E47:E55">SUM(C47:D47)</f>
        <v>4</v>
      </c>
      <c r="F47" s="36">
        <v>13</v>
      </c>
      <c r="G47" s="36">
        <f>SUM(E47+E13+E14+E20+E54+E55-F47)</f>
        <v>2</v>
      </c>
      <c r="H47" t="s">
        <v>58</v>
      </c>
      <c r="I47" s="21" t="s">
        <v>145</v>
      </c>
      <c r="J47" s="1" t="s">
        <v>163</v>
      </c>
      <c r="K47" s="27">
        <v>2390.78</v>
      </c>
      <c r="L47" t="s">
        <v>91</v>
      </c>
    </row>
    <row r="48" spans="1:12" ht="12.75">
      <c r="A48" s="21" t="s">
        <v>31</v>
      </c>
      <c r="B48" t="s">
        <v>200</v>
      </c>
      <c r="C48" s="41"/>
      <c r="D48" s="42"/>
      <c r="E48" s="36">
        <f t="shared" si="5"/>
        <v>0</v>
      </c>
      <c r="F48" s="36" t="s">
        <v>168</v>
      </c>
      <c r="G48" s="36" t="s">
        <v>249</v>
      </c>
      <c r="H48" t="s">
        <v>59</v>
      </c>
      <c r="I48" s="33" t="s">
        <v>157</v>
      </c>
      <c r="J48" s="1" t="s">
        <v>188</v>
      </c>
      <c r="K48" s="27"/>
      <c r="L48" t="s">
        <v>91</v>
      </c>
    </row>
    <row r="49" spans="1:255" ht="12.75">
      <c r="A49" s="21" t="s">
        <v>31</v>
      </c>
      <c r="B49" t="s">
        <v>214</v>
      </c>
      <c r="C49" s="41"/>
      <c r="D49" s="42"/>
      <c r="E49" s="36">
        <f t="shared" si="5"/>
        <v>0</v>
      </c>
      <c r="F49" s="36" t="s">
        <v>168</v>
      </c>
      <c r="G49" s="36" t="s">
        <v>246</v>
      </c>
      <c r="H49" t="s">
        <v>59</v>
      </c>
      <c r="I49" s="33" t="s">
        <v>154</v>
      </c>
      <c r="J49" s="1" t="s">
        <v>209</v>
      </c>
      <c r="K49" s="27"/>
      <c r="L49" t="s">
        <v>91</v>
      </c>
      <c r="M49" s="21"/>
      <c r="O49" s="21"/>
      <c r="Q49" s="21"/>
      <c r="S49" s="21"/>
      <c r="U49" s="21"/>
      <c r="W49" s="21"/>
      <c r="Y49" s="21"/>
      <c r="AA49" s="21"/>
      <c r="AC49" s="21"/>
      <c r="AE49" s="21"/>
      <c r="AG49" s="21"/>
      <c r="AI49" s="21"/>
      <c r="AK49" s="21"/>
      <c r="AM49" s="21"/>
      <c r="AO49" s="21"/>
      <c r="AQ49" s="21"/>
      <c r="AS49" s="21"/>
      <c r="AU49" s="21"/>
      <c r="AW49" s="21"/>
      <c r="AY49" s="21"/>
      <c r="BA49" s="21"/>
      <c r="BC49" s="21"/>
      <c r="BE49" s="21"/>
      <c r="BG49" s="21"/>
      <c r="BI49" s="21"/>
      <c r="BK49" s="21"/>
      <c r="BM49" s="21"/>
      <c r="BO49" s="21"/>
      <c r="BQ49" s="21"/>
      <c r="BS49" s="21"/>
      <c r="BU49" s="21"/>
      <c r="BW49" s="21"/>
      <c r="BY49" s="21"/>
      <c r="CA49" s="21"/>
      <c r="CC49" s="21"/>
      <c r="CE49" s="21"/>
      <c r="CG49" s="21"/>
      <c r="CI49" s="21"/>
      <c r="CK49" s="21"/>
      <c r="CM49" s="21"/>
      <c r="CO49" s="21"/>
      <c r="CQ49" s="21"/>
      <c r="CS49" s="21"/>
      <c r="CU49" s="21"/>
      <c r="CW49" s="21"/>
      <c r="CY49" s="21"/>
      <c r="DA49" s="21"/>
      <c r="DC49" s="21"/>
      <c r="DE49" s="21"/>
      <c r="DG49" s="21"/>
      <c r="DI49" s="21"/>
      <c r="DK49" s="21"/>
      <c r="DM49" s="21"/>
      <c r="DO49" s="21"/>
      <c r="DQ49" s="21"/>
      <c r="DS49" s="21"/>
      <c r="DU49" s="21"/>
      <c r="DW49" s="21"/>
      <c r="DY49" s="21"/>
      <c r="EA49" s="21"/>
      <c r="EC49" s="21"/>
      <c r="EE49" s="21"/>
      <c r="EG49" s="21"/>
      <c r="EI49" s="21"/>
      <c r="EK49" s="21"/>
      <c r="EM49" s="21"/>
      <c r="EO49" s="21"/>
      <c r="EQ49" s="21"/>
      <c r="ES49" s="21"/>
      <c r="EU49" s="21"/>
      <c r="EW49" s="21"/>
      <c r="EY49" s="21"/>
      <c r="FA49" s="21"/>
      <c r="FC49" s="21"/>
      <c r="FE49" s="21"/>
      <c r="FG49" s="21"/>
      <c r="FI49" s="21"/>
      <c r="FK49" s="21"/>
      <c r="FM49" s="21"/>
      <c r="FO49" s="21"/>
      <c r="FQ49" s="21"/>
      <c r="FS49" s="21"/>
      <c r="FU49" s="21"/>
      <c r="FW49" s="21"/>
      <c r="FY49" s="21"/>
      <c r="GA49" s="21"/>
      <c r="GC49" s="21"/>
      <c r="GE49" s="21"/>
      <c r="GG49" s="21"/>
      <c r="GI49" s="21"/>
      <c r="GK49" s="21"/>
      <c r="GM49" s="21"/>
      <c r="GO49" s="21"/>
      <c r="GQ49" s="21"/>
      <c r="GS49" s="21"/>
      <c r="GU49" s="21"/>
      <c r="GW49" s="21"/>
      <c r="GY49" s="21"/>
      <c r="HA49" s="21"/>
      <c r="HC49" s="21"/>
      <c r="HE49" s="21"/>
      <c r="HG49" s="21"/>
      <c r="HI49" s="21"/>
      <c r="HK49" s="21"/>
      <c r="HM49" s="21"/>
      <c r="HO49" s="21"/>
      <c r="HQ49" s="21"/>
      <c r="HS49" s="21"/>
      <c r="HU49" s="21"/>
      <c r="HW49" s="21"/>
      <c r="HY49" s="21"/>
      <c r="IA49" s="21"/>
      <c r="IC49" s="21"/>
      <c r="IE49" s="21"/>
      <c r="IG49" s="21"/>
      <c r="II49" s="21"/>
      <c r="IK49" s="21"/>
      <c r="IM49" s="21"/>
      <c r="IO49" s="21"/>
      <c r="IQ49" s="21"/>
      <c r="IS49" s="21"/>
      <c r="IU49" s="21"/>
    </row>
    <row r="50" spans="1:255" ht="12.75">
      <c r="A50" s="21" t="s">
        <v>31</v>
      </c>
      <c r="B50" t="s">
        <v>215</v>
      </c>
      <c r="C50" s="41"/>
      <c r="D50" s="42">
        <v>1</v>
      </c>
      <c r="E50" s="36">
        <f t="shared" si="5"/>
        <v>1</v>
      </c>
      <c r="F50" s="36" t="s">
        <v>168</v>
      </c>
      <c r="G50" s="36" t="s">
        <v>250</v>
      </c>
      <c r="H50" t="s">
        <v>59</v>
      </c>
      <c r="I50" s="33" t="s">
        <v>155</v>
      </c>
      <c r="J50" s="1" t="s">
        <v>210</v>
      </c>
      <c r="K50" s="27"/>
      <c r="L50" t="s">
        <v>91</v>
      </c>
      <c r="M50" s="21"/>
      <c r="O50" s="21"/>
      <c r="Q50" s="21"/>
      <c r="S50" s="21"/>
      <c r="U50" s="21"/>
      <c r="W50" s="21"/>
      <c r="Y50" s="21"/>
      <c r="AA50" s="21"/>
      <c r="AC50" s="21"/>
      <c r="AE50" s="21"/>
      <c r="AG50" s="21"/>
      <c r="AI50" s="21"/>
      <c r="AK50" s="21"/>
      <c r="AM50" s="21"/>
      <c r="AO50" s="21"/>
      <c r="AQ50" s="21"/>
      <c r="AS50" s="21"/>
      <c r="AU50" s="21"/>
      <c r="AW50" s="21"/>
      <c r="AY50" s="21"/>
      <c r="BA50" s="21"/>
      <c r="BC50" s="21"/>
      <c r="BE50" s="21"/>
      <c r="BG50" s="21"/>
      <c r="BI50" s="21"/>
      <c r="BK50" s="21"/>
      <c r="BM50" s="21"/>
      <c r="BO50" s="21"/>
      <c r="BQ50" s="21"/>
      <c r="BS50" s="21"/>
      <c r="BU50" s="21"/>
      <c r="BW50" s="21"/>
      <c r="BY50" s="21"/>
      <c r="CA50" s="21"/>
      <c r="CC50" s="21"/>
      <c r="CE50" s="21"/>
      <c r="CG50" s="21"/>
      <c r="CI50" s="21"/>
      <c r="CK50" s="21"/>
      <c r="CM50" s="21"/>
      <c r="CO50" s="21"/>
      <c r="CQ50" s="21"/>
      <c r="CS50" s="21"/>
      <c r="CU50" s="21"/>
      <c r="CW50" s="21"/>
      <c r="CY50" s="21"/>
      <c r="DA50" s="21"/>
      <c r="DC50" s="21"/>
      <c r="DE50" s="21"/>
      <c r="DG50" s="21"/>
      <c r="DI50" s="21"/>
      <c r="DK50" s="21"/>
      <c r="DM50" s="21"/>
      <c r="DO50" s="21"/>
      <c r="DQ50" s="21"/>
      <c r="DS50" s="21"/>
      <c r="DU50" s="21"/>
      <c r="DW50" s="21"/>
      <c r="DY50" s="21"/>
      <c r="EA50" s="21"/>
      <c r="EC50" s="21"/>
      <c r="EE50" s="21"/>
      <c r="EG50" s="21"/>
      <c r="EI50" s="21"/>
      <c r="EK50" s="21"/>
      <c r="EM50" s="21"/>
      <c r="EO50" s="21"/>
      <c r="EQ50" s="21"/>
      <c r="ES50" s="21"/>
      <c r="EU50" s="21"/>
      <c r="EW50" s="21"/>
      <c r="EY50" s="21"/>
      <c r="FA50" s="21"/>
      <c r="FC50" s="21"/>
      <c r="FE50" s="21"/>
      <c r="FG50" s="21"/>
      <c r="FI50" s="21"/>
      <c r="FK50" s="21"/>
      <c r="FM50" s="21"/>
      <c r="FO50" s="21"/>
      <c r="FQ50" s="21"/>
      <c r="FS50" s="21"/>
      <c r="FU50" s="21"/>
      <c r="FW50" s="21"/>
      <c r="FY50" s="21"/>
      <c r="GA50" s="21"/>
      <c r="GC50" s="21"/>
      <c r="GE50" s="21"/>
      <c r="GG50" s="21"/>
      <c r="GI50" s="21"/>
      <c r="GK50" s="21"/>
      <c r="GM50" s="21"/>
      <c r="GO50" s="21"/>
      <c r="GQ50" s="21"/>
      <c r="GS50" s="21"/>
      <c r="GU50" s="21"/>
      <c r="GW50" s="21"/>
      <c r="GY50" s="21"/>
      <c r="HA50" s="21"/>
      <c r="HC50" s="21"/>
      <c r="HE50" s="21"/>
      <c r="HG50" s="21"/>
      <c r="HI50" s="21"/>
      <c r="HK50" s="21"/>
      <c r="HM50" s="21"/>
      <c r="HO50" s="21"/>
      <c r="HQ50" s="21"/>
      <c r="HS50" s="21"/>
      <c r="HU50" s="21"/>
      <c r="HW50" s="21"/>
      <c r="HY50" s="21"/>
      <c r="IA50" s="21"/>
      <c r="IC50" s="21"/>
      <c r="IE50" s="21"/>
      <c r="IG50" s="21"/>
      <c r="II50" s="21"/>
      <c r="IK50" s="21"/>
      <c r="IM50" s="21"/>
      <c r="IO50" s="21"/>
      <c r="IQ50" s="21"/>
      <c r="IS50" s="21"/>
      <c r="IU50" s="21"/>
    </row>
    <row r="51" spans="1:255" ht="12.75">
      <c r="A51" s="21" t="s">
        <v>31</v>
      </c>
      <c r="B51" t="s">
        <v>216</v>
      </c>
      <c r="C51" s="41"/>
      <c r="D51" s="42"/>
      <c r="E51" s="36">
        <f t="shared" si="5"/>
        <v>0</v>
      </c>
      <c r="F51" s="36" t="s">
        <v>168</v>
      </c>
      <c r="G51" s="36" t="s">
        <v>251</v>
      </c>
      <c r="H51" t="s">
        <v>59</v>
      </c>
      <c r="I51" s="33" t="s">
        <v>153</v>
      </c>
      <c r="J51" s="1" t="s">
        <v>211</v>
      </c>
      <c r="K51" s="27"/>
      <c r="L51" t="s">
        <v>91</v>
      </c>
      <c r="M51" s="21"/>
      <c r="O51" s="21"/>
      <c r="Q51" s="21"/>
      <c r="S51" s="21"/>
      <c r="U51" s="21"/>
      <c r="W51" s="21"/>
      <c r="Y51" s="21"/>
      <c r="AA51" s="21"/>
      <c r="AC51" s="21"/>
      <c r="AE51" s="21"/>
      <c r="AG51" s="21"/>
      <c r="AI51" s="21"/>
      <c r="AK51" s="21"/>
      <c r="AM51" s="21"/>
      <c r="AO51" s="21"/>
      <c r="AQ51" s="21"/>
      <c r="AS51" s="21"/>
      <c r="AU51" s="21"/>
      <c r="AW51" s="21"/>
      <c r="AY51" s="21"/>
      <c r="BA51" s="21"/>
      <c r="BC51" s="21"/>
      <c r="BE51" s="21"/>
      <c r="BG51" s="21"/>
      <c r="BI51" s="21"/>
      <c r="BK51" s="21"/>
      <c r="BM51" s="21"/>
      <c r="BO51" s="21"/>
      <c r="BQ51" s="21"/>
      <c r="BS51" s="21"/>
      <c r="BU51" s="21"/>
      <c r="BW51" s="21"/>
      <c r="BY51" s="21"/>
      <c r="CA51" s="21"/>
      <c r="CC51" s="21"/>
      <c r="CE51" s="21"/>
      <c r="CG51" s="21"/>
      <c r="CI51" s="21"/>
      <c r="CK51" s="21"/>
      <c r="CM51" s="21"/>
      <c r="CO51" s="21"/>
      <c r="CQ51" s="21"/>
      <c r="CS51" s="21"/>
      <c r="CU51" s="21"/>
      <c r="CW51" s="21"/>
      <c r="CY51" s="21"/>
      <c r="DA51" s="21"/>
      <c r="DC51" s="21"/>
      <c r="DE51" s="21"/>
      <c r="DG51" s="21"/>
      <c r="DI51" s="21"/>
      <c r="DK51" s="21"/>
      <c r="DM51" s="21"/>
      <c r="DO51" s="21"/>
      <c r="DQ51" s="21"/>
      <c r="DS51" s="21"/>
      <c r="DU51" s="21"/>
      <c r="DW51" s="21"/>
      <c r="DY51" s="21"/>
      <c r="EA51" s="21"/>
      <c r="EC51" s="21"/>
      <c r="EE51" s="21"/>
      <c r="EG51" s="21"/>
      <c r="EI51" s="21"/>
      <c r="EK51" s="21"/>
      <c r="EM51" s="21"/>
      <c r="EO51" s="21"/>
      <c r="EQ51" s="21"/>
      <c r="ES51" s="21"/>
      <c r="EU51" s="21"/>
      <c r="EW51" s="21"/>
      <c r="EY51" s="21"/>
      <c r="FA51" s="21"/>
      <c r="FC51" s="21"/>
      <c r="FE51" s="21"/>
      <c r="FG51" s="21"/>
      <c r="FI51" s="21"/>
      <c r="FK51" s="21"/>
      <c r="FM51" s="21"/>
      <c r="FO51" s="21"/>
      <c r="FQ51" s="21"/>
      <c r="FS51" s="21"/>
      <c r="FU51" s="21"/>
      <c r="FW51" s="21"/>
      <c r="FY51" s="21"/>
      <c r="GA51" s="21"/>
      <c r="GC51" s="21"/>
      <c r="GE51" s="21"/>
      <c r="GG51" s="21"/>
      <c r="GI51" s="21"/>
      <c r="GK51" s="21"/>
      <c r="GM51" s="21"/>
      <c r="GO51" s="21"/>
      <c r="GQ51" s="21"/>
      <c r="GS51" s="21"/>
      <c r="GU51" s="21"/>
      <c r="GW51" s="21"/>
      <c r="GY51" s="21"/>
      <c r="HA51" s="21"/>
      <c r="HC51" s="21"/>
      <c r="HE51" s="21"/>
      <c r="HG51" s="21"/>
      <c r="HI51" s="21"/>
      <c r="HK51" s="21"/>
      <c r="HM51" s="21"/>
      <c r="HO51" s="21"/>
      <c r="HQ51" s="21"/>
      <c r="HS51" s="21"/>
      <c r="HU51" s="21"/>
      <c r="HW51" s="21"/>
      <c r="HY51" s="21"/>
      <c r="IA51" s="21"/>
      <c r="IC51" s="21"/>
      <c r="IE51" s="21"/>
      <c r="IG51" s="21"/>
      <c r="II51" s="21"/>
      <c r="IK51" s="21"/>
      <c r="IM51" s="21"/>
      <c r="IO51" s="21"/>
      <c r="IQ51" s="21"/>
      <c r="IS51" s="21"/>
      <c r="IU51" s="21"/>
    </row>
    <row r="52" spans="1:255" ht="12.75">
      <c r="A52" s="21" t="s">
        <v>31</v>
      </c>
      <c r="B52" t="s">
        <v>217</v>
      </c>
      <c r="C52" s="41"/>
      <c r="D52" s="42"/>
      <c r="E52" s="36">
        <f t="shared" si="5"/>
        <v>0</v>
      </c>
      <c r="F52" s="36" t="s">
        <v>168</v>
      </c>
      <c r="G52" s="36" t="s">
        <v>252</v>
      </c>
      <c r="H52" t="s">
        <v>59</v>
      </c>
      <c r="I52" s="33" t="s">
        <v>152</v>
      </c>
      <c r="J52" s="1" t="s">
        <v>212</v>
      </c>
      <c r="K52" s="27"/>
      <c r="L52" t="s">
        <v>91</v>
      </c>
      <c r="M52" s="21"/>
      <c r="O52" s="21"/>
      <c r="Q52" s="21"/>
      <c r="S52" s="21"/>
      <c r="U52" s="21"/>
      <c r="W52" s="21"/>
      <c r="Y52" s="21"/>
      <c r="AA52" s="21"/>
      <c r="AC52" s="21"/>
      <c r="AE52" s="21"/>
      <c r="AG52" s="21"/>
      <c r="AI52" s="21"/>
      <c r="AK52" s="21"/>
      <c r="AM52" s="21"/>
      <c r="AO52" s="21"/>
      <c r="AQ52" s="21"/>
      <c r="AS52" s="21"/>
      <c r="AU52" s="21"/>
      <c r="AW52" s="21"/>
      <c r="AY52" s="21"/>
      <c r="BA52" s="21"/>
      <c r="BC52" s="21"/>
      <c r="BE52" s="21"/>
      <c r="BG52" s="21"/>
      <c r="BI52" s="21"/>
      <c r="BK52" s="21"/>
      <c r="BM52" s="21"/>
      <c r="BO52" s="21"/>
      <c r="BQ52" s="21"/>
      <c r="BS52" s="21"/>
      <c r="BU52" s="21"/>
      <c r="BW52" s="21"/>
      <c r="BY52" s="21"/>
      <c r="CA52" s="21"/>
      <c r="CC52" s="21"/>
      <c r="CE52" s="21"/>
      <c r="CG52" s="21"/>
      <c r="CI52" s="21"/>
      <c r="CK52" s="21"/>
      <c r="CM52" s="21"/>
      <c r="CO52" s="21"/>
      <c r="CQ52" s="21"/>
      <c r="CS52" s="21"/>
      <c r="CU52" s="21"/>
      <c r="CW52" s="21"/>
      <c r="CY52" s="21"/>
      <c r="DA52" s="21"/>
      <c r="DC52" s="21"/>
      <c r="DE52" s="21"/>
      <c r="DG52" s="21"/>
      <c r="DI52" s="21"/>
      <c r="DK52" s="21"/>
      <c r="DM52" s="21"/>
      <c r="DO52" s="21"/>
      <c r="DQ52" s="21"/>
      <c r="DS52" s="21"/>
      <c r="DU52" s="21"/>
      <c r="DW52" s="21"/>
      <c r="DY52" s="21"/>
      <c r="EA52" s="21"/>
      <c r="EC52" s="21"/>
      <c r="EE52" s="21"/>
      <c r="EG52" s="21"/>
      <c r="EI52" s="21"/>
      <c r="EK52" s="21"/>
      <c r="EM52" s="21"/>
      <c r="EO52" s="21"/>
      <c r="EQ52" s="21"/>
      <c r="ES52" s="21"/>
      <c r="EU52" s="21"/>
      <c r="EW52" s="21"/>
      <c r="EY52" s="21"/>
      <c r="FA52" s="21"/>
      <c r="FC52" s="21"/>
      <c r="FE52" s="21"/>
      <c r="FG52" s="21"/>
      <c r="FI52" s="21"/>
      <c r="FK52" s="21"/>
      <c r="FM52" s="21"/>
      <c r="FO52" s="21"/>
      <c r="FQ52" s="21"/>
      <c r="FS52" s="21"/>
      <c r="FU52" s="21"/>
      <c r="FW52" s="21"/>
      <c r="FY52" s="21"/>
      <c r="GA52" s="21"/>
      <c r="GC52" s="21"/>
      <c r="GE52" s="21"/>
      <c r="GG52" s="21"/>
      <c r="GI52" s="21"/>
      <c r="GK52" s="21"/>
      <c r="GM52" s="21"/>
      <c r="GO52" s="21"/>
      <c r="GQ52" s="21"/>
      <c r="GS52" s="21"/>
      <c r="GU52" s="21"/>
      <c r="GW52" s="21"/>
      <c r="GY52" s="21"/>
      <c r="HA52" s="21"/>
      <c r="HC52" s="21"/>
      <c r="HE52" s="21"/>
      <c r="HG52" s="21"/>
      <c r="HI52" s="21"/>
      <c r="HK52" s="21"/>
      <c r="HM52" s="21"/>
      <c r="HO52" s="21"/>
      <c r="HQ52" s="21"/>
      <c r="HS52" s="21"/>
      <c r="HU52" s="21"/>
      <c r="HW52" s="21"/>
      <c r="HY52" s="21"/>
      <c r="IA52" s="21"/>
      <c r="IC52" s="21"/>
      <c r="IE52" s="21"/>
      <c r="IG52" s="21"/>
      <c r="II52" s="21"/>
      <c r="IK52" s="21"/>
      <c r="IM52" s="21"/>
      <c r="IO52" s="21"/>
      <c r="IQ52" s="21"/>
      <c r="IS52" s="21"/>
      <c r="IU52" s="21"/>
    </row>
    <row r="53" spans="1:255" ht="12.75">
      <c r="A53" s="21" t="s">
        <v>31</v>
      </c>
      <c r="B53" t="s">
        <v>218</v>
      </c>
      <c r="C53" s="41"/>
      <c r="D53" s="42"/>
      <c r="E53" s="36">
        <f t="shared" si="5"/>
        <v>0</v>
      </c>
      <c r="F53" s="36" t="s">
        <v>168</v>
      </c>
      <c r="G53" s="36" t="s">
        <v>245</v>
      </c>
      <c r="H53" t="s">
        <v>59</v>
      </c>
      <c r="I53" s="1" t="s">
        <v>151</v>
      </c>
      <c r="J53" s="1" t="s">
        <v>213</v>
      </c>
      <c r="K53" s="27"/>
      <c r="L53" t="s">
        <v>91</v>
      </c>
      <c r="M53" s="21"/>
      <c r="O53" s="21"/>
      <c r="Q53" s="21"/>
      <c r="S53" s="21"/>
      <c r="U53" s="21"/>
      <c r="W53" s="21"/>
      <c r="Y53" s="21"/>
      <c r="AA53" s="21"/>
      <c r="AC53" s="21"/>
      <c r="AE53" s="21"/>
      <c r="AG53" s="21"/>
      <c r="AI53" s="21"/>
      <c r="AK53" s="21"/>
      <c r="AM53" s="21"/>
      <c r="AO53" s="21"/>
      <c r="AQ53" s="21"/>
      <c r="AS53" s="21"/>
      <c r="AU53" s="21"/>
      <c r="AW53" s="21"/>
      <c r="AY53" s="21"/>
      <c r="BA53" s="21"/>
      <c r="BC53" s="21"/>
      <c r="BE53" s="21"/>
      <c r="BG53" s="21"/>
      <c r="BI53" s="21"/>
      <c r="BK53" s="21"/>
      <c r="BM53" s="21"/>
      <c r="BO53" s="21"/>
      <c r="BQ53" s="21"/>
      <c r="BS53" s="21"/>
      <c r="BU53" s="21"/>
      <c r="BW53" s="21"/>
      <c r="BY53" s="21"/>
      <c r="CA53" s="21"/>
      <c r="CC53" s="21"/>
      <c r="CE53" s="21"/>
      <c r="CG53" s="21"/>
      <c r="CI53" s="21"/>
      <c r="CK53" s="21"/>
      <c r="CM53" s="21"/>
      <c r="CO53" s="21"/>
      <c r="CQ53" s="21"/>
      <c r="CS53" s="21"/>
      <c r="CU53" s="21"/>
      <c r="CW53" s="21"/>
      <c r="CY53" s="21"/>
      <c r="DA53" s="21"/>
      <c r="DC53" s="21"/>
      <c r="DE53" s="21"/>
      <c r="DG53" s="21"/>
      <c r="DI53" s="21"/>
      <c r="DK53" s="21"/>
      <c r="DM53" s="21"/>
      <c r="DO53" s="21"/>
      <c r="DQ53" s="21"/>
      <c r="DS53" s="21"/>
      <c r="DU53" s="21"/>
      <c r="DW53" s="21"/>
      <c r="DY53" s="21"/>
      <c r="EA53" s="21"/>
      <c r="EC53" s="21"/>
      <c r="EE53" s="21"/>
      <c r="EG53" s="21"/>
      <c r="EI53" s="21"/>
      <c r="EK53" s="21"/>
      <c r="EM53" s="21"/>
      <c r="EO53" s="21"/>
      <c r="EQ53" s="21"/>
      <c r="ES53" s="21"/>
      <c r="EU53" s="21"/>
      <c r="EW53" s="21"/>
      <c r="EY53" s="21"/>
      <c r="FA53" s="21"/>
      <c r="FC53" s="21"/>
      <c r="FE53" s="21"/>
      <c r="FG53" s="21"/>
      <c r="FI53" s="21"/>
      <c r="FK53" s="21"/>
      <c r="FM53" s="21"/>
      <c r="FO53" s="21"/>
      <c r="FQ53" s="21"/>
      <c r="FS53" s="21"/>
      <c r="FU53" s="21"/>
      <c r="FW53" s="21"/>
      <c r="FY53" s="21"/>
      <c r="GA53" s="21"/>
      <c r="GC53" s="21"/>
      <c r="GE53" s="21"/>
      <c r="GG53" s="21"/>
      <c r="GI53" s="21"/>
      <c r="GK53" s="21"/>
      <c r="GM53" s="21"/>
      <c r="GO53" s="21"/>
      <c r="GQ53" s="21"/>
      <c r="GS53" s="21"/>
      <c r="GU53" s="21"/>
      <c r="GW53" s="21"/>
      <c r="GY53" s="21"/>
      <c r="HA53" s="21"/>
      <c r="HC53" s="21"/>
      <c r="HE53" s="21"/>
      <c r="HG53" s="21"/>
      <c r="HI53" s="21"/>
      <c r="HK53" s="21"/>
      <c r="HM53" s="21"/>
      <c r="HO53" s="21"/>
      <c r="HQ53" s="21"/>
      <c r="HS53" s="21"/>
      <c r="HU53" s="21"/>
      <c r="HW53" s="21"/>
      <c r="HY53" s="21"/>
      <c r="IA53" s="21"/>
      <c r="IC53" s="21"/>
      <c r="IE53" s="21"/>
      <c r="IG53" s="21"/>
      <c r="II53" s="21"/>
      <c r="IK53" s="21"/>
      <c r="IM53" s="21"/>
      <c r="IO53" s="21"/>
      <c r="IQ53" s="21"/>
      <c r="IS53" s="21"/>
      <c r="IU53" s="21"/>
    </row>
    <row r="54" spans="1:255" ht="12.75">
      <c r="A54" s="21" t="s">
        <v>31</v>
      </c>
      <c r="B54" t="s">
        <v>243</v>
      </c>
      <c r="C54" s="41"/>
      <c r="D54" s="42">
        <v>1</v>
      </c>
      <c r="E54" s="36">
        <f t="shared" si="5"/>
        <v>1</v>
      </c>
      <c r="F54" s="36" t="s">
        <v>168</v>
      </c>
      <c r="G54" s="36" t="s">
        <v>164</v>
      </c>
      <c r="H54" t="s">
        <v>58</v>
      </c>
      <c r="I54" s="33" t="s">
        <v>145</v>
      </c>
      <c r="J54" s="1" t="s">
        <v>244</v>
      </c>
      <c r="K54" s="27"/>
      <c r="L54" t="s">
        <v>91</v>
      </c>
      <c r="M54" s="21"/>
      <c r="O54" s="21"/>
      <c r="Q54" s="21"/>
      <c r="S54" s="21"/>
      <c r="U54" s="21"/>
      <c r="W54" s="21"/>
      <c r="Y54" s="21"/>
      <c r="AA54" s="21"/>
      <c r="AC54" s="21"/>
      <c r="AE54" s="21"/>
      <c r="AG54" s="21"/>
      <c r="AI54" s="21"/>
      <c r="AK54" s="21"/>
      <c r="AM54" s="21"/>
      <c r="AO54" s="21"/>
      <c r="AQ54" s="21"/>
      <c r="AS54" s="21"/>
      <c r="AU54" s="21"/>
      <c r="AW54" s="21"/>
      <c r="AY54" s="21"/>
      <c r="BA54" s="21"/>
      <c r="BC54" s="21"/>
      <c r="BE54" s="21"/>
      <c r="BG54" s="21"/>
      <c r="BI54" s="21"/>
      <c r="BK54" s="21"/>
      <c r="BM54" s="21"/>
      <c r="BO54" s="21"/>
      <c r="BQ54" s="21"/>
      <c r="BS54" s="21"/>
      <c r="BU54" s="21"/>
      <c r="BW54" s="21"/>
      <c r="BY54" s="21"/>
      <c r="CA54" s="21"/>
      <c r="CC54" s="21"/>
      <c r="CE54" s="21"/>
      <c r="CG54" s="21"/>
      <c r="CI54" s="21"/>
      <c r="CK54" s="21"/>
      <c r="CM54" s="21"/>
      <c r="CO54" s="21"/>
      <c r="CQ54" s="21"/>
      <c r="CS54" s="21"/>
      <c r="CU54" s="21"/>
      <c r="CW54" s="21"/>
      <c r="CY54" s="21"/>
      <c r="DA54" s="21"/>
      <c r="DC54" s="21"/>
      <c r="DE54" s="21"/>
      <c r="DG54" s="21"/>
      <c r="DI54" s="21"/>
      <c r="DK54" s="21"/>
      <c r="DM54" s="21"/>
      <c r="DO54" s="21"/>
      <c r="DQ54" s="21"/>
      <c r="DS54" s="21"/>
      <c r="DU54" s="21"/>
      <c r="DW54" s="21"/>
      <c r="DY54" s="21"/>
      <c r="EA54" s="21"/>
      <c r="EC54" s="21"/>
      <c r="EE54" s="21"/>
      <c r="EG54" s="21"/>
      <c r="EI54" s="21"/>
      <c r="EK54" s="21"/>
      <c r="EM54" s="21"/>
      <c r="EO54" s="21"/>
      <c r="EQ54" s="21"/>
      <c r="ES54" s="21"/>
      <c r="EU54" s="21"/>
      <c r="EW54" s="21"/>
      <c r="EY54" s="21"/>
      <c r="FA54" s="21"/>
      <c r="FC54" s="21"/>
      <c r="FE54" s="21"/>
      <c r="FG54" s="21"/>
      <c r="FI54" s="21"/>
      <c r="FK54" s="21"/>
      <c r="FM54" s="21"/>
      <c r="FO54" s="21"/>
      <c r="FQ54" s="21"/>
      <c r="FS54" s="21"/>
      <c r="FU54" s="21"/>
      <c r="FW54" s="21"/>
      <c r="FY54" s="21"/>
      <c r="GA54" s="21"/>
      <c r="GC54" s="21"/>
      <c r="GE54" s="21"/>
      <c r="GG54" s="21"/>
      <c r="GI54" s="21"/>
      <c r="GK54" s="21"/>
      <c r="GM54" s="21"/>
      <c r="GO54" s="21"/>
      <c r="GQ54" s="21"/>
      <c r="GS54" s="21"/>
      <c r="GU54" s="21"/>
      <c r="GW54" s="21"/>
      <c r="GY54" s="21"/>
      <c r="HA54" s="21"/>
      <c r="HC54" s="21"/>
      <c r="HE54" s="21"/>
      <c r="HG54" s="21"/>
      <c r="HI54" s="21"/>
      <c r="HK54" s="21"/>
      <c r="HM54" s="21"/>
      <c r="HO54" s="21"/>
      <c r="HQ54" s="21"/>
      <c r="HS54" s="21"/>
      <c r="HU54" s="21"/>
      <c r="HW54" s="21"/>
      <c r="HY54" s="21"/>
      <c r="IA54" s="21"/>
      <c r="IC54" s="21"/>
      <c r="IE54" s="21"/>
      <c r="IG54" s="21"/>
      <c r="II54" s="21"/>
      <c r="IK54" s="21"/>
      <c r="IM54" s="21"/>
      <c r="IO54" s="21"/>
      <c r="IQ54" s="21"/>
      <c r="IS54" s="21"/>
      <c r="IU54" s="21"/>
    </row>
    <row r="55" spans="1:255" ht="12.75">
      <c r="A55" s="21" t="s">
        <v>31</v>
      </c>
      <c r="B55" t="s">
        <v>254</v>
      </c>
      <c r="C55" s="41">
        <v>5</v>
      </c>
      <c r="D55" s="42"/>
      <c r="E55" s="36">
        <f t="shared" si="5"/>
        <v>5</v>
      </c>
      <c r="F55" s="36" t="s">
        <v>168</v>
      </c>
      <c r="G55" s="36" t="s">
        <v>164</v>
      </c>
      <c r="H55" t="s">
        <v>58</v>
      </c>
      <c r="I55" s="33" t="s">
        <v>145</v>
      </c>
      <c r="J55" s="1" t="s">
        <v>253</v>
      </c>
      <c r="K55" s="27">
        <v>1072.24</v>
      </c>
      <c r="L55" t="s">
        <v>91</v>
      </c>
      <c r="M55" s="21"/>
      <c r="O55" s="21"/>
      <c r="Q55" s="21"/>
      <c r="S55" s="21"/>
      <c r="U55" s="21"/>
      <c r="W55" s="21"/>
      <c r="Y55" s="21"/>
      <c r="AA55" s="21"/>
      <c r="AC55" s="21"/>
      <c r="AE55" s="21"/>
      <c r="AG55" s="21"/>
      <c r="AI55" s="21"/>
      <c r="AK55" s="21"/>
      <c r="AM55" s="21"/>
      <c r="AO55" s="21"/>
      <c r="AQ55" s="21"/>
      <c r="AS55" s="21"/>
      <c r="AU55" s="21"/>
      <c r="AW55" s="21"/>
      <c r="AY55" s="21"/>
      <c r="BA55" s="21"/>
      <c r="BC55" s="21"/>
      <c r="BE55" s="21"/>
      <c r="BG55" s="21"/>
      <c r="BI55" s="21"/>
      <c r="BK55" s="21"/>
      <c r="BM55" s="21"/>
      <c r="BO55" s="21"/>
      <c r="BQ55" s="21"/>
      <c r="BS55" s="21"/>
      <c r="BU55" s="21"/>
      <c r="BW55" s="21"/>
      <c r="BY55" s="21"/>
      <c r="CA55" s="21"/>
      <c r="CC55" s="21"/>
      <c r="CE55" s="21"/>
      <c r="CG55" s="21"/>
      <c r="CI55" s="21"/>
      <c r="CK55" s="21"/>
      <c r="CM55" s="21"/>
      <c r="CO55" s="21"/>
      <c r="CQ55" s="21"/>
      <c r="CS55" s="21"/>
      <c r="CU55" s="21"/>
      <c r="CW55" s="21"/>
      <c r="CY55" s="21"/>
      <c r="DA55" s="21"/>
      <c r="DC55" s="21"/>
      <c r="DE55" s="21"/>
      <c r="DG55" s="21"/>
      <c r="DI55" s="21"/>
      <c r="DK55" s="21"/>
      <c r="DM55" s="21"/>
      <c r="DO55" s="21"/>
      <c r="DQ55" s="21"/>
      <c r="DS55" s="21"/>
      <c r="DU55" s="21"/>
      <c r="DW55" s="21"/>
      <c r="DY55" s="21"/>
      <c r="EA55" s="21"/>
      <c r="EC55" s="21"/>
      <c r="EE55" s="21"/>
      <c r="EG55" s="21"/>
      <c r="EI55" s="21"/>
      <c r="EK55" s="21"/>
      <c r="EM55" s="21"/>
      <c r="EO55" s="21"/>
      <c r="EQ55" s="21"/>
      <c r="ES55" s="21"/>
      <c r="EU55" s="21"/>
      <c r="EW55" s="21"/>
      <c r="EY55" s="21"/>
      <c r="FA55" s="21"/>
      <c r="FC55" s="21"/>
      <c r="FE55" s="21"/>
      <c r="FG55" s="21"/>
      <c r="FI55" s="21"/>
      <c r="FK55" s="21"/>
      <c r="FM55" s="21"/>
      <c r="FO55" s="21"/>
      <c r="FQ55" s="21"/>
      <c r="FS55" s="21"/>
      <c r="FU55" s="21"/>
      <c r="FW55" s="21"/>
      <c r="FY55" s="21"/>
      <c r="GA55" s="21"/>
      <c r="GC55" s="21"/>
      <c r="GE55" s="21"/>
      <c r="GG55" s="21"/>
      <c r="GI55" s="21"/>
      <c r="GK55" s="21"/>
      <c r="GM55" s="21"/>
      <c r="GO55" s="21"/>
      <c r="GQ55" s="21"/>
      <c r="GS55" s="21"/>
      <c r="GU55" s="21"/>
      <c r="GW55" s="21"/>
      <c r="GY55" s="21"/>
      <c r="HA55" s="21"/>
      <c r="HC55" s="21"/>
      <c r="HE55" s="21"/>
      <c r="HG55" s="21"/>
      <c r="HI55" s="21"/>
      <c r="HK55" s="21"/>
      <c r="HM55" s="21"/>
      <c r="HO55" s="21"/>
      <c r="HQ55" s="21"/>
      <c r="HS55" s="21"/>
      <c r="HU55" s="21"/>
      <c r="HW55" s="21"/>
      <c r="HY55" s="21"/>
      <c r="IA55" s="21"/>
      <c r="IC55" s="21"/>
      <c r="IE55" s="21"/>
      <c r="IG55" s="21"/>
      <c r="II55" s="21"/>
      <c r="IK55" s="21"/>
      <c r="IM55" s="21"/>
      <c r="IO55" s="21"/>
      <c r="IQ55" s="21"/>
      <c r="IS55" s="21"/>
      <c r="IU55" s="21"/>
    </row>
    <row r="56" spans="1:255" ht="12.75">
      <c r="A56" s="21"/>
      <c r="C56" s="36" t="s">
        <v>169</v>
      </c>
      <c r="D56" s="36" t="s">
        <v>169</v>
      </c>
      <c r="E56" s="36" t="s">
        <v>169</v>
      </c>
      <c r="F56" s="36" t="s">
        <v>169</v>
      </c>
      <c r="G56" s="36" t="s">
        <v>169</v>
      </c>
      <c r="I56" s="21"/>
      <c r="J56"/>
      <c r="K56" s="28" t="s">
        <v>169</v>
      </c>
      <c r="M56" s="21"/>
      <c r="O56" s="21"/>
      <c r="Q56" s="21"/>
      <c r="S56" s="21"/>
      <c r="U56" s="21"/>
      <c r="W56" s="21"/>
      <c r="Y56" s="21"/>
      <c r="AA56" s="21"/>
      <c r="AC56" s="21"/>
      <c r="AE56" s="21"/>
      <c r="AG56" s="21"/>
      <c r="AI56" s="21"/>
      <c r="AK56" s="21"/>
      <c r="AM56" s="21"/>
      <c r="AO56" s="21"/>
      <c r="AQ56" s="21"/>
      <c r="AS56" s="21"/>
      <c r="AU56" s="21"/>
      <c r="AW56" s="21"/>
      <c r="AY56" s="21"/>
      <c r="BA56" s="21"/>
      <c r="BC56" s="21"/>
      <c r="BE56" s="21"/>
      <c r="BG56" s="21"/>
      <c r="BI56" s="21"/>
      <c r="BK56" s="21"/>
      <c r="BM56" s="21"/>
      <c r="BO56" s="21"/>
      <c r="BQ56" s="21"/>
      <c r="BS56" s="21"/>
      <c r="BU56" s="21"/>
      <c r="BW56" s="21"/>
      <c r="BY56" s="21"/>
      <c r="CA56" s="21"/>
      <c r="CC56" s="21"/>
      <c r="CE56" s="21"/>
      <c r="CG56" s="21"/>
      <c r="CI56" s="21"/>
      <c r="CK56" s="21"/>
      <c r="CM56" s="21"/>
      <c r="CO56" s="21"/>
      <c r="CQ56" s="21"/>
      <c r="CS56" s="21"/>
      <c r="CU56" s="21"/>
      <c r="CW56" s="21"/>
      <c r="CY56" s="21"/>
      <c r="DA56" s="21"/>
      <c r="DC56" s="21"/>
      <c r="DE56" s="21"/>
      <c r="DG56" s="21"/>
      <c r="DI56" s="21"/>
      <c r="DK56" s="21"/>
      <c r="DM56" s="21"/>
      <c r="DO56" s="21"/>
      <c r="DQ56" s="21"/>
      <c r="DS56" s="21"/>
      <c r="DU56" s="21"/>
      <c r="DW56" s="21"/>
      <c r="DY56" s="21"/>
      <c r="EA56" s="21"/>
      <c r="EC56" s="21"/>
      <c r="EE56" s="21"/>
      <c r="EG56" s="21"/>
      <c r="EI56" s="21"/>
      <c r="EK56" s="21"/>
      <c r="EM56" s="21"/>
      <c r="EO56" s="21"/>
      <c r="EQ56" s="21"/>
      <c r="ES56" s="21"/>
      <c r="EU56" s="21"/>
      <c r="EW56" s="21"/>
      <c r="EY56" s="21"/>
      <c r="FA56" s="21"/>
      <c r="FC56" s="21"/>
      <c r="FE56" s="21"/>
      <c r="FG56" s="21"/>
      <c r="FI56" s="21"/>
      <c r="FK56" s="21"/>
      <c r="FM56" s="21"/>
      <c r="FO56" s="21"/>
      <c r="FQ56" s="21"/>
      <c r="FS56" s="21"/>
      <c r="FU56" s="21"/>
      <c r="FW56" s="21"/>
      <c r="FY56" s="21"/>
      <c r="GA56" s="21"/>
      <c r="GC56" s="21"/>
      <c r="GE56" s="21"/>
      <c r="GG56" s="21"/>
      <c r="GI56" s="21"/>
      <c r="GK56" s="21"/>
      <c r="GM56" s="21"/>
      <c r="GO56" s="21"/>
      <c r="GQ56" s="21"/>
      <c r="GS56" s="21"/>
      <c r="GU56" s="21"/>
      <c r="GW56" s="21"/>
      <c r="GY56" s="21"/>
      <c r="HA56" s="21"/>
      <c r="HC56" s="21"/>
      <c r="HE56" s="21"/>
      <c r="HG56" s="21"/>
      <c r="HI56" s="21"/>
      <c r="HK56" s="21"/>
      <c r="HM56" s="21"/>
      <c r="HO56" s="21"/>
      <c r="HQ56" s="21"/>
      <c r="HS56" s="21"/>
      <c r="HU56" s="21"/>
      <c r="HW56" s="21"/>
      <c r="HY56" s="21"/>
      <c r="IA56" s="21"/>
      <c r="IC56" s="21"/>
      <c r="IE56" s="21"/>
      <c r="IG56" s="21"/>
      <c r="II56" s="21"/>
      <c r="IK56" s="21"/>
      <c r="IM56" s="21"/>
      <c r="IO56" s="21"/>
      <c r="IQ56" s="21"/>
      <c r="IS56" s="21"/>
      <c r="IU56" s="21"/>
    </row>
    <row r="57" spans="1:12" ht="12.75">
      <c r="A57" s="21" t="s">
        <v>81</v>
      </c>
      <c r="B57" t="s">
        <v>220</v>
      </c>
      <c r="C57" s="41"/>
      <c r="D57" s="42"/>
      <c r="E57" s="36">
        <f>SUM(C57:D57)</f>
        <v>0</v>
      </c>
      <c r="F57" s="36"/>
      <c r="G57" s="36">
        <f>SUM(E57+E58-F57)</f>
        <v>0</v>
      </c>
      <c r="H57" t="s">
        <v>59</v>
      </c>
      <c r="I57" s="21" t="s">
        <v>158</v>
      </c>
      <c r="J57" s="1" t="s">
        <v>82</v>
      </c>
      <c r="K57" s="27"/>
      <c r="L57" t="s">
        <v>91</v>
      </c>
    </row>
    <row r="58" spans="1:12" ht="12.75">
      <c r="A58" s="21" t="s">
        <v>222</v>
      </c>
      <c r="B58" t="s">
        <v>221</v>
      </c>
      <c r="C58" s="41"/>
      <c r="D58" s="42"/>
      <c r="E58" s="36">
        <f>SUM(C58:D58)</f>
        <v>0</v>
      </c>
      <c r="F58" s="36" t="s">
        <v>168</v>
      </c>
      <c r="G58" s="36" t="s">
        <v>167</v>
      </c>
      <c r="H58" t="s">
        <v>59</v>
      </c>
      <c r="I58" s="1" t="s">
        <v>158</v>
      </c>
      <c r="J58" s="1" t="s">
        <v>127</v>
      </c>
      <c r="K58" s="27"/>
      <c r="L58" t="s">
        <v>91</v>
      </c>
    </row>
    <row r="59" spans="1:12" ht="12.75">
      <c r="A59" s="21" t="s">
        <v>81</v>
      </c>
      <c r="B59" t="s">
        <v>198</v>
      </c>
      <c r="C59" s="36" t="s">
        <v>168</v>
      </c>
      <c r="D59" s="36" t="s">
        <v>168</v>
      </c>
      <c r="E59" s="36" t="s">
        <v>168</v>
      </c>
      <c r="F59" s="36" t="s">
        <v>168</v>
      </c>
      <c r="G59" s="36" t="s">
        <v>167</v>
      </c>
      <c r="H59" t="s">
        <v>59</v>
      </c>
      <c r="I59" s="1" t="s">
        <v>158</v>
      </c>
      <c r="J59" s="1" t="s">
        <v>223</v>
      </c>
      <c r="K59" s="27"/>
      <c r="L59" t="s">
        <v>91</v>
      </c>
    </row>
    <row r="60" spans="1:12" ht="12.75">
      <c r="A60" s="21" t="s">
        <v>81</v>
      </c>
      <c r="B60" t="s">
        <v>199</v>
      </c>
      <c r="C60" s="36" t="s">
        <v>168</v>
      </c>
      <c r="D60" s="36" t="s">
        <v>168</v>
      </c>
      <c r="E60" s="36" t="s">
        <v>168</v>
      </c>
      <c r="F60" s="36" t="s">
        <v>168</v>
      </c>
      <c r="G60" s="36" t="s">
        <v>167</v>
      </c>
      <c r="H60" t="s">
        <v>59</v>
      </c>
      <c r="I60" s="1" t="s">
        <v>158</v>
      </c>
      <c r="J60" s="1" t="s">
        <v>224</v>
      </c>
      <c r="K60" s="27"/>
      <c r="L60" t="s">
        <v>91</v>
      </c>
    </row>
    <row r="61" spans="1:12" ht="12.75">
      <c r="A61" s="21"/>
      <c r="C61" s="76">
        <f>SUM(C4:C58)</f>
        <v>49</v>
      </c>
      <c r="D61" s="76">
        <f>SUM(D4:D58)</f>
        <v>23</v>
      </c>
      <c r="E61" s="76">
        <f>SUM(E4:E59)</f>
        <v>72</v>
      </c>
      <c r="F61" s="76">
        <f>SUM(F4:F59)</f>
        <v>76</v>
      </c>
      <c r="G61" s="76">
        <f>SUM(G57+G47+G45+G44+G43+G41+G40+G39+G38+G28+G23+G21+G17+G16+G15+G10+G8+G7+G4)</f>
        <v>-4</v>
      </c>
      <c r="J61" s="32" t="s">
        <v>170</v>
      </c>
      <c r="K61" s="18">
        <f>SUM(K4:K60)</f>
        <v>88726.75000000001</v>
      </c>
      <c r="L61" t="s">
        <v>91</v>
      </c>
    </row>
    <row r="62" spans="1:2" ht="12.75">
      <c r="A62" s="81">
        <v>39174</v>
      </c>
      <c r="B62" s="77" t="s">
        <v>171</v>
      </c>
    </row>
    <row r="63" spans="1:11" ht="12.75">
      <c r="A63" s="101">
        <v>39185</v>
      </c>
      <c r="B63" s="78" t="s">
        <v>524</v>
      </c>
      <c r="G63" s="4" t="s">
        <v>64</v>
      </c>
      <c r="I63" s="4"/>
      <c r="K63" s="4" t="s">
        <v>90</v>
      </c>
    </row>
    <row r="64" spans="1:12" ht="12.75">
      <c r="A64" s="100">
        <v>39321</v>
      </c>
      <c r="B64" s="79" t="s">
        <v>255</v>
      </c>
      <c r="F64" s="11" t="s">
        <v>61</v>
      </c>
      <c r="G64" s="21">
        <f>SUM(E7+E10+E13+E14+E20+E15+E16+E17+E18+E21+E44+E47+E54+E55)</f>
        <v>23</v>
      </c>
      <c r="I64" s="17"/>
      <c r="J64" s="11" t="s">
        <v>61</v>
      </c>
      <c r="K64" s="39">
        <f>SUM(K7+K10+K13+K14+K15+K16+K17+K18+K20+K21+K44+K47+K54+K55)</f>
        <v>8034.280000000001</v>
      </c>
      <c r="L64" t="s">
        <v>91</v>
      </c>
    </row>
    <row r="65" spans="2:12" ht="12.75">
      <c r="B65" s="5" t="s">
        <v>60</v>
      </c>
      <c r="C65" s="4"/>
      <c r="D65" s="4"/>
      <c r="F65" s="11" t="s">
        <v>62</v>
      </c>
      <c r="G65" s="21">
        <f>SUM(E4+E5+E23+E26)</f>
        <v>3</v>
      </c>
      <c r="I65" s="17"/>
      <c r="J65" s="11" t="s">
        <v>62</v>
      </c>
      <c r="K65" s="39">
        <f>SUM(K4+K5+K23+K24+K25+K26)</f>
        <v>4717.29</v>
      </c>
      <c r="L65" t="s">
        <v>91</v>
      </c>
    </row>
    <row r="66" spans="2:12" ht="12.75">
      <c r="B66" s="16"/>
      <c r="F66" s="11" t="s">
        <v>63</v>
      </c>
      <c r="G66" s="21">
        <f>SUM(E6+E8+E9+E11+E19+E28+E29+E30+E31+E32+E33+E38+E39+E40+E41+E42+E43+E45+E48+E49+E51+E50+E52+E53+E57+E58)</f>
        <v>46</v>
      </c>
      <c r="H66" s="1"/>
      <c r="I66" s="17"/>
      <c r="J66" s="11" t="s">
        <v>63</v>
      </c>
      <c r="K66" s="39">
        <f>SUM(K6+K8+K9+K11+K19+K28+K29+K30+K31+K32+K33+K34+K35+K36+K38+K39+K40+K41+K42+K43+K45+K48+K49+K50+K51+K52+K53+K57+K58+K59+K60)</f>
        <v>75975.18000000001</v>
      </c>
      <c r="L66" t="s">
        <v>91</v>
      </c>
    </row>
    <row r="67" spans="3:12" ht="12.75">
      <c r="C67" s="21"/>
      <c r="D67" s="21"/>
      <c r="F67" s="11" t="s">
        <v>66</v>
      </c>
      <c r="G67" s="4">
        <f>SUM(G64:G66)</f>
        <v>72</v>
      </c>
      <c r="I67" s="18"/>
      <c r="J67" s="11" t="s">
        <v>66</v>
      </c>
      <c r="K67" s="18">
        <f>SUM(K64:K66)</f>
        <v>88726.75</v>
      </c>
      <c r="L67" t="s">
        <v>91</v>
      </c>
    </row>
    <row r="68" spans="3:7" ht="12.75">
      <c r="C68" s="21"/>
      <c r="D68" s="21"/>
      <c r="F68" s="2"/>
      <c r="G68" s="2"/>
    </row>
    <row r="69" spans="3:7" ht="12.75">
      <c r="C69" s="21"/>
      <c r="D69" s="21"/>
      <c r="F69" s="2"/>
      <c r="G69" s="2"/>
    </row>
    <row r="70" spans="3:7" ht="12.75">
      <c r="C70" s="21"/>
      <c r="D70" s="21"/>
      <c r="F70" s="3"/>
      <c r="G70" s="3"/>
    </row>
  </sheetData>
  <printOptions gridLines="1" horizontalCentered="1" verticalCentered="1"/>
  <pageMargins left="0.3937007874015748" right="0" top="0.37" bottom="0.18" header="0.18" footer="0"/>
  <pageSetup fitToHeight="1" fitToWidth="1" horizontalDpi="600" verticalDpi="600" orientation="portrait" paperSize="9" scale="69" r:id="rId2"/>
  <headerFooter alignWithMargins="0">
    <oddHeader>&amp;C&amp;"Arial,Fett"&amp;12&amp;EÜbersicht der Fallzahlen und des Ausagabe-IST's - BLB - März 2007</oddHeader>
    <oddFooter>&amp;R&amp;8&amp;UDie Aufstellung finden Sie auch unter :                  
&amp;UJugTransfer / Jug 4000 / Haushalt / HzE Statistik / HzE Statistik  2007 / HzE Statistik 0307 / Tabelle BLB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8" customWidth="1"/>
    <col min="2" max="2" width="6.7109375" style="1" customWidth="1"/>
    <col min="3" max="3" width="41.140625" style="0" bestFit="1" customWidth="1"/>
    <col min="4" max="4" width="33.7109375" style="0" bestFit="1" customWidth="1"/>
    <col min="5" max="5" width="18.7109375" style="0" bestFit="1" customWidth="1"/>
    <col min="6" max="6" width="11.421875" style="1" customWidth="1"/>
  </cols>
  <sheetData>
    <row r="1" spans="1:5" ht="12.75">
      <c r="A1" s="4" t="s">
        <v>114</v>
      </c>
      <c r="B1" s="4" t="s">
        <v>113</v>
      </c>
      <c r="C1" s="3" t="s">
        <v>0</v>
      </c>
      <c r="D1" s="3" t="s">
        <v>111</v>
      </c>
      <c r="E1" s="3" t="s">
        <v>112</v>
      </c>
    </row>
    <row r="2" spans="1:6" ht="12.75">
      <c r="A2" s="4" t="s">
        <v>115</v>
      </c>
      <c r="B2" s="4" t="s">
        <v>0</v>
      </c>
      <c r="C2" s="3"/>
      <c r="D2" s="3"/>
      <c r="E2" s="3"/>
      <c r="F2" s="4" t="s">
        <v>527</v>
      </c>
    </row>
    <row r="3" spans="1:5" ht="3.75" customHeight="1">
      <c r="A3" s="4"/>
      <c r="B3" s="4"/>
      <c r="C3" s="3"/>
      <c r="D3" s="3"/>
      <c r="E3" s="3"/>
    </row>
    <row r="4" spans="1:6" ht="12.75">
      <c r="A4" s="1" t="s">
        <v>75</v>
      </c>
      <c r="B4" s="1">
        <v>1</v>
      </c>
      <c r="C4" t="s">
        <v>470</v>
      </c>
      <c r="D4" t="s">
        <v>508</v>
      </c>
      <c r="E4" t="s">
        <v>266</v>
      </c>
      <c r="F4" s="1" t="s">
        <v>1</v>
      </c>
    </row>
    <row r="5" spans="1:6" ht="12.75">
      <c r="A5" s="1" t="s">
        <v>11</v>
      </c>
      <c r="B5" s="1">
        <v>1</v>
      </c>
      <c r="C5" t="s">
        <v>12</v>
      </c>
      <c r="D5" t="s">
        <v>509</v>
      </c>
      <c r="E5" t="s">
        <v>265</v>
      </c>
      <c r="F5" s="1" t="s">
        <v>1</v>
      </c>
    </row>
    <row r="6" spans="1:6" ht="12.75">
      <c r="A6" s="1" t="s">
        <v>11</v>
      </c>
      <c r="B6" s="1">
        <v>1</v>
      </c>
      <c r="C6" t="s">
        <v>12</v>
      </c>
      <c r="D6" t="s">
        <v>510</v>
      </c>
      <c r="E6" t="s">
        <v>266</v>
      </c>
      <c r="F6" s="1" t="s">
        <v>1</v>
      </c>
    </row>
    <row r="7" spans="1:6" ht="12.75">
      <c r="A7" s="1" t="s">
        <v>11</v>
      </c>
      <c r="B7" s="1">
        <v>1</v>
      </c>
      <c r="C7" t="s">
        <v>12</v>
      </c>
      <c r="D7" t="s">
        <v>511</v>
      </c>
      <c r="E7" t="s">
        <v>266</v>
      </c>
      <c r="F7" s="1" t="s">
        <v>1</v>
      </c>
    </row>
    <row r="8" spans="1:6" ht="12.75">
      <c r="A8" s="1" t="s">
        <v>11</v>
      </c>
      <c r="B8" s="1">
        <v>1</v>
      </c>
      <c r="C8" t="s">
        <v>12</v>
      </c>
      <c r="D8" t="s">
        <v>343</v>
      </c>
      <c r="E8" t="s">
        <v>266</v>
      </c>
      <c r="F8" s="1" t="s">
        <v>1</v>
      </c>
    </row>
    <row r="9" spans="1:6" ht="12.75">
      <c r="A9" s="1" t="s">
        <v>11</v>
      </c>
      <c r="B9" s="1">
        <v>1</v>
      </c>
      <c r="C9" t="s">
        <v>305</v>
      </c>
      <c r="E9" t="s">
        <v>266</v>
      </c>
      <c r="F9" s="1" t="s">
        <v>1</v>
      </c>
    </row>
    <row r="10" spans="1:6" ht="12.75">
      <c r="A10" s="1" t="s">
        <v>13</v>
      </c>
      <c r="B10" s="1">
        <v>1</v>
      </c>
      <c r="C10" t="s">
        <v>14</v>
      </c>
      <c r="D10" t="s">
        <v>262</v>
      </c>
      <c r="E10" t="s">
        <v>266</v>
      </c>
      <c r="F10" s="1" t="s">
        <v>1</v>
      </c>
    </row>
    <row r="11" spans="1:6" ht="12.75">
      <c r="A11" s="1" t="s">
        <v>15</v>
      </c>
      <c r="B11" s="1">
        <v>1</v>
      </c>
      <c r="C11" t="s">
        <v>16</v>
      </c>
      <c r="D11" t="s">
        <v>512</v>
      </c>
      <c r="E11" t="s">
        <v>266</v>
      </c>
      <c r="F11" s="1" t="s">
        <v>1</v>
      </c>
    </row>
    <row r="12" spans="1:6" ht="12.75">
      <c r="A12" s="1" t="s">
        <v>17</v>
      </c>
      <c r="B12" s="1">
        <v>1</v>
      </c>
      <c r="C12" t="s">
        <v>18</v>
      </c>
      <c r="D12" t="s">
        <v>262</v>
      </c>
      <c r="E12" t="s">
        <v>266</v>
      </c>
      <c r="F12" s="1" t="s">
        <v>1</v>
      </c>
    </row>
    <row r="13" spans="1:6" ht="12.75">
      <c r="A13" s="1" t="s">
        <v>17</v>
      </c>
      <c r="B13" s="1">
        <v>2</v>
      </c>
      <c r="C13" t="s">
        <v>18</v>
      </c>
      <c r="D13" t="s">
        <v>513</v>
      </c>
      <c r="E13" t="s">
        <v>266</v>
      </c>
      <c r="F13" s="1" t="s">
        <v>1</v>
      </c>
    </row>
    <row r="14" spans="1:6" ht="12.75">
      <c r="A14" s="1" t="s">
        <v>19</v>
      </c>
      <c r="B14" s="1">
        <v>1</v>
      </c>
      <c r="C14" t="s">
        <v>20</v>
      </c>
      <c r="D14" t="s">
        <v>514</v>
      </c>
      <c r="E14" t="s">
        <v>265</v>
      </c>
      <c r="F14" s="1" t="s">
        <v>1</v>
      </c>
    </row>
    <row r="15" spans="1:6" ht="12.75">
      <c r="A15" s="1" t="s">
        <v>19</v>
      </c>
      <c r="B15" s="1">
        <v>1</v>
      </c>
      <c r="C15" t="s">
        <v>20</v>
      </c>
      <c r="D15" t="s">
        <v>269</v>
      </c>
      <c r="E15" t="s">
        <v>266</v>
      </c>
      <c r="F15" s="1" t="s">
        <v>1</v>
      </c>
    </row>
    <row r="16" spans="1:6" ht="12.75">
      <c r="A16" s="1" t="s">
        <v>21</v>
      </c>
      <c r="B16" s="1">
        <v>1</v>
      </c>
      <c r="C16" t="s">
        <v>271</v>
      </c>
      <c r="D16" t="s">
        <v>272</v>
      </c>
      <c r="F16" s="1" t="s">
        <v>1</v>
      </c>
    </row>
    <row r="17" spans="1:6" ht="12.75">
      <c r="A17" s="1" t="s">
        <v>21</v>
      </c>
      <c r="B17" s="1">
        <v>1</v>
      </c>
      <c r="C17" t="s">
        <v>270</v>
      </c>
      <c r="D17" t="s">
        <v>272</v>
      </c>
      <c r="F17" s="1" t="s">
        <v>1</v>
      </c>
    </row>
    <row r="18" spans="1:6" ht="12.75">
      <c r="A18" s="1" t="s">
        <v>21</v>
      </c>
      <c r="B18" s="1">
        <v>1</v>
      </c>
      <c r="C18" t="s">
        <v>271</v>
      </c>
      <c r="D18" t="s">
        <v>272</v>
      </c>
      <c r="E18" t="s">
        <v>274</v>
      </c>
      <c r="F18" s="1" t="s">
        <v>1</v>
      </c>
    </row>
    <row r="19" spans="1:6" ht="12.75">
      <c r="A19" s="1" t="s">
        <v>21</v>
      </c>
      <c r="B19" s="1">
        <v>2</v>
      </c>
      <c r="C19" t="s">
        <v>271</v>
      </c>
      <c r="D19" t="s">
        <v>272</v>
      </c>
      <c r="E19" t="s">
        <v>266</v>
      </c>
      <c r="F19" s="1" t="s">
        <v>1</v>
      </c>
    </row>
    <row r="20" spans="1:6" ht="12.75">
      <c r="A20" s="1" t="s">
        <v>21</v>
      </c>
      <c r="B20" s="1">
        <v>2</v>
      </c>
      <c r="C20" t="s">
        <v>271</v>
      </c>
      <c r="D20" t="s">
        <v>272</v>
      </c>
      <c r="E20" t="s">
        <v>266</v>
      </c>
      <c r="F20" s="1" t="s">
        <v>1</v>
      </c>
    </row>
    <row r="21" spans="1:6" ht="12.75">
      <c r="A21" s="1" t="s">
        <v>21</v>
      </c>
      <c r="B21" s="1">
        <v>1</v>
      </c>
      <c r="C21" t="s">
        <v>271</v>
      </c>
      <c r="D21" t="s">
        <v>272</v>
      </c>
      <c r="E21" t="s">
        <v>266</v>
      </c>
      <c r="F21" s="1" t="s">
        <v>1</v>
      </c>
    </row>
    <row r="22" spans="1:6" ht="12.75">
      <c r="A22" s="1" t="s">
        <v>21</v>
      </c>
      <c r="B22" s="1">
        <v>1</v>
      </c>
      <c r="C22" t="s">
        <v>271</v>
      </c>
      <c r="D22" t="s">
        <v>272</v>
      </c>
      <c r="E22" t="s">
        <v>266</v>
      </c>
      <c r="F22" s="1" t="s">
        <v>1</v>
      </c>
    </row>
    <row r="23" spans="1:6" ht="12.75">
      <c r="A23" s="1" t="s">
        <v>21</v>
      </c>
      <c r="B23" s="1">
        <v>1</v>
      </c>
      <c r="C23" t="s">
        <v>271</v>
      </c>
      <c r="D23" t="s">
        <v>272</v>
      </c>
      <c r="E23" t="s">
        <v>266</v>
      </c>
      <c r="F23" s="1" t="s">
        <v>1</v>
      </c>
    </row>
    <row r="24" spans="1:6" ht="12.75">
      <c r="A24" s="1" t="s">
        <v>21</v>
      </c>
      <c r="B24" s="1">
        <v>1</v>
      </c>
      <c r="C24" t="s">
        <v>271</v>
      </c>
      <c r="D24" t="s">
        <v>272</v>
      </c>
      <c r="E24" t="s">
        <v>266</v>
      </c>
      <c r="F24" s="1" t="s">
        <v>1</v>
      </c>
    </row>
    <row r="25" spans="1:6" ht="12.75">
      <c r="A25" s="1" t="s">
        <v>21</v>
      </c>
      <c r="B25" s="1">
        <v>2</v>
      </c>
      <c r="C25" t="s">
        <v>270</v>
      </c>
      <c r="D25" t="s">
        <v>272</v>
      </c>
      <c r="E25" t="s">
        <v>266</v>
      </c>
      <c r="F25" s="1" t="s">
        <v>1</v>
      </c>
    </row>
    <row r="26" spans="1:6" ht="12.75">
      <c r="A26" s="1" t="s">
        <v>21</v>
      </c>
      <c r="B26" s="1">
        <v>1</v>
      </c>
      <c r="C26" t="s">
        <v>270</v>
      </c>
      <c r="D26" t="s">
        <v>272</v>
      </c>
      <c r="E26" t="s">
        <v>266</v>
      </c>
      <c r="F26" s="1" t="s">
        <v>1</v>
      </c>
    </row>
    <row r="27" spans="1:6" ht="12.75">
      <c r="A27" s="1" t="s">
        <v>21</v>
      </c>
      <c r="B27" s="1">
        <v>1</v>
      </c>
      <c r="C27" t="s">
        <v>270</v>
      </c>
      <c r="D27" t="s">
        <v>272</v>
      </c>
      <c r="E27" t="s">
        <v>266</v>
      </c>
      <c r="F27" s="1" t="s">
        <v>1</v>
      </c>
    </row>
    <row r="28" spans="1:6" ht="12.75">
      <c r="A28" s="1" t="s">
        <v>21</v>
      </c>
      <c r="B28" s="1">
        <v>1</v>
      </c>
      <c r="C28" t="s">
        <v>270</v>
      </c>
      <c r="D28" t="s">
        <v>272</v>
      </c>
      <c r="E28" t="s">
        <v>266</v>
      </c>
      <c r="F28" s="1" t="s">
        <v>1</v>
      </c>
    </row>
    <row r="29" spans="1:6" ht="12.75">
      <c r="A29" s="1" t="s">
        <v>21</v>
      </c>
      <c r="B29" s="1">
        <v>2</v>
      </c>
      <c r="C29" t="s">
        <v>270</v>
      </c>
      <c r="D29" t="s">
        <v>272</v>
      </c>
      <c r="E29" t="s">
        <v>266</v>
      </c>
      <c r="F29" s="1" t="s">
        <v>1</v>
      </c>
    </row>
    <row r="30" spans="1:6" ht="12.75">
      <c r="A30" s="1" t="s">
        <v>21</v>
      </c>
      <c r="B30" s="1">
        <v>1</v>
      </c>
      <c r="C30" t="s">
        <v>270</v>
      </c>
      <c r="D30" t="s">
        <v>272</v>
      </c>
      <c r="E30" t="s">
        <v>266</v>
      </c>
      <c r="F30" s="1" t="s">
        <v>1</v>
      </c>
    </row>
    <row r="31" spans="1:6" ht="12.75">
      <c r="A31" s="1" t="s">
        <v>21</v>
      </c>
      <c r="B31" s="1">
        <v>2</v>
      </c>
      <c r="C31" t="s">
        <v>270</v>
      </c>
      <c r="D31" t="s">
        <v>272</v>
      </c>
      <c r="E31" t="s">
        <v>266</v>
      </c>
      <c r="F31" s="1" t="s">
        <v>1</v>
      </c>
    </row>
    <row r="32" spans="1:6" ht="12.75">
      <c r="A32" s="1" t="s">
        <v>21</v>
      </c>
      <c r="B32" s="1">
        <v>1</v>
      </c>
      <c r="C32" t="s">
        <v>270</v>
      </c>
      <c r="D32" t="s">
        <v>272</v>
      </c>
      <c r="E32" t="s">
        <v>266</v>
      </c>
      <c r="F32" s="1" t="s">
        <v>1</v>
      </c>
    </row>
    <row r="33" spans="1:6" ht="12.75">
      <c r="A33" s="1" t="s">
        <v>21</v>
      </c>
      <c r="B33" s="1">
        <v>1</v>
      </c>
      <c r="C33" t="s">
        <v>270</v>
      </c>
      <c r="D33" t="s">
        <v>272</v>
      </c>
      <c r="E33" t="s">
        <v>266</v>
      </c>
      <c r="F33" s="1" t="s">
        <v>1</v>
      </c>
    </row>
    <row r="34" spans="1:6" ht="12.75">
      <c r="A34" s="1" t="s">
        <v>21</v>
      </c>
      <c r="B34" s="1">
        <v>2</v>
      </c>
      <c r="C34" t="s">
        <v>270</v>
      </c>
      <c r="D34" t="s">
        <v>272</v>
      </c>
      <c r="E34" t="s">
        <v>266</v>
      </c>
      <c r="F34" s="1" t="s">
        <v>1</v>
      </c>
    </row>
    <row r="35" spans="1:6" ht="12.75">
      <c r="A35" s="1" t="s">
        <v>21</v>
      </c>
      <c r="B35" s="1">
        <v>2</v>
      </c>
      <c r="C35" t="s">
        <v>270</v>
      </c>
      <c r="D35" t="s">
        <v>272</v>
      </c>
      <c r="E35" t="s">
        <v>266</v>
      </c>
      <c r="F35" s="1" t="s">
        <v>1</v>
      </c>
    </row>
    <row r="36" spans="1:6" ht="12.75">
      <c r="A36" s="1" t="s">
        <v>21</v>
      </c>
      <c r="B36" s="1">
        <v>1</v>
      </c>
      <c r="C36" t="s">
        <v>270</v>
      </c>
      <c r="D36" t="s">
        <v>272</v>
      </c>
      <c r="E36" t="s">
        <v>266</v>
      </c>
      <c r="F36" s="1" t="s">
        <v>1</v>
      </c>
    </row>
    <row r="37" spans="1:6" ht="12.75">
      <c r="A37" s="1" t="s">
        <v>21</v>
      </c>
      <c r="B37" s="1">
        <v>1</v>
      </c>
      <c r="C37" t="s">
        <v>270</v>
      </c>
      <c r="D37" t="s">
        <v>272</v>
      </c>
      <c r="E37" t="s">
        <v>266</v>
      </c>
      <c r="F37" s="1" t="s">
        <v>1</v>
      </c>
    </row>
    <row r="38" spans="1:6" ht="12.75">
      <c r="A38" s="1" t="s">
        <v>21</v>
      </c>
      <c r="B38" s="1">
        <v>1</v>
      </c>
      <c r="C38" t="s">
        <v>270</v>
      </c>
      <c r="D38" t="s">
        <v>272</v>
      </c>
      <c r="E38" t="s">
        <v>266</v>
      </c>
      <c r="F38" s="1" t="s">
        <v>1</v>
      </c>
    </row>
    <row r="39" spans="1:6" ht="12.75">
      <c r="A39" s="1" t="s">
        <v>21</v>
      </c>
      <c r="B39" s="1">
        <v>1</v>
      </c>
      <c r="C39" t="s">
        <v>270</v>
      </c>
      <c r="D39" t="s">
        <v>272</v>
      </c>
      <c r="E39" t="s">
        <v>266</v>
      </c>
      <c r="F39" s="1" t="s">
        <v>1</v>
      </c>
    </row>
    <row r="40" spans="1:6" ht="12.75">
      <c r="A40" s="1" t="s">
        <v>21</v>
      </c>
      <c r="B40" s="1">
        <v>1</v>
      </c>
      <c r="C40" t="s">
        <v>270</v>
      </c>
      <c r="D40" t="s">
        <v>272</v>
      </c>
      <c r="E40" t="s">
        <v>266</v>
      </c>
      <c r="F40" s="1" t="s">
        <v>1</v>
      </c>
    </row>
    <row r="41" spans="1:6" ht="12.75">
      <c r="A41" s="1" t="s">
        <v>21</v>
      </c>
      <c r="B41" s="1">
        <v>1</v>
      </c>
      <c r="C41" t="s">
        <v>270</v>
      </c>
      <c r="D41" t="s">
        <v>272</v>
      </c>
      <c r="E41" t="s">
        <v>266</v>
      </c>
      <c r="F41" s="1" t="s">
        <v>1</v>
      </c>
    </row>
    <row r="42" spans="1:6" ht="12.75">
      <c r="A42" s="1" t="s">
        <v>21</v>
      </c>
      <c r="B42" s="1">
        <v>1</v>
      </c>
      <c r="C42" t="s">
        <v>270</v>
      </c>
      <c r="D42" t="s">
        <v>272</v>
      </c>
      <c r="E42" t="s">
        <v>266</v>
      </c>
      <c r="F42" s="1" t="s">
        <v>1</v>
      </c>
    </row>
    <row r="43" spans="1:6" ht="12.75">
      <c r="A43" s="1" t="s">
        <v>21</v>
      </c>
      <c r="B43" s="1">
        <v>2</v>
      </c>
      <c r="C43" t="s">
        <v>270</v>
      </c>
      <c r="D43" t="s">
        <v>272</v>
      </c>
      <c r="E43" t="s">
        <v>266</v>
      </c>
      <c r="F43" s="1" t="s">
        <v>1</v>
      </c>
    </row>
    <row r="44" spans="1:6" ht="12.75">
      <c r="A44" s="1" t="s">
        <v>21</v>
      </c>
      <c r="B44" s="1">
        <v>1</v>
      </c>
      <c r="C44" t="s">
        <v>270</v>
      </c>
      <c r="D44" t="s">
        <v>272</v>
      </c>
      <c r="E44" t="s">
        <v>266</v>
      </c>
      <c r="F44" s="1" t="s">
        <v>1</v>
      </c>
    </row>
    <row r="45" spans="1:6" ht="12.75">
      <c r="A45" s="1" t="s">
        <v>21</v>
      </c>
      <c r="B45" s="1">
        <v>1</v>
      </c>
      <c r="C45" t="s">
        <v>270</v>
      </c>
      <c r="D45" t="s">
        <v>272</v>
      </c>
      <c r="E45" t="s">
        <v>266</v>
      </c>
      <c r="F45" s="1" t="s">
        <v>1</v>
      </c>
    </row>
    <row r="46" spans="1:6" ht="12.75">
      <c r="A46" s="1" t="s">
        <v>21</v>
      </c>
      <c r="B46" s="1">
        <v>1</v>
      </c>
      <c r="C46" t="s">
        <v>270</v>
      </c>
      <c r="D46" t="s">
        <v>272</v>
      </c>
      <c r="E46" t="s">
        <v>266</v>
      </c>
      <c r="F46" s="1" t="s">
        <v>1</v>
      </c>
    </row>
    <row r="47" spans="1:6" ht="12.75">
      <c r="A47" s="1" t="s">
        <v>21</v>
      </c>
      <c r="B47" s="1">
        <v>1</v>
      </c>
      <c r="C47" t="s">
        <v>270</v>
      </c>
      <c r="D47" t="s">
        <v>272</v>
      </c>
      <c r="E47" t="s">
        <v>266</v>
      </c>
      <c r="F47" s="1" t="s">
        <v>1</v>
      </c>
    </row>
    <row r="48" spans="1:6" ht="12.75">
      <c r="A48" s="1" t="s">
        <v>21</v>
      </c>
      <c r="B48" s="1">
        <v>1</v>
      </c>
      <c r="C48" t="s">
        <v>270</v>
      </c>
      <c r="D48" t="s">
        <v>272</v>
      </c>
      <c r="E48" t="s">
        <v>266</v>
      </c>
      <c r="F48" s="1" t="s">
        <v>1</v>
      </c>
    </row>
    <row r="49" spans="1:6" ht="12.75">
      <c r="A49" s="1" t="s">
        <v>21</v>
      </c>
      <c r="B49" s="1">
        <v>1</v>
      </c>
      <c r="C49" t="s">
        <v>270</v>
      </c>
      <c r="D49" t="s">
        <v>272</v>
      </c>
      <c r="E49" t="s">
        <v>266</v>
      </c>
      <c r="F49" s="1" t="s">
        <v>1</v>
      </c>
    </row>
    <row r="50" spans="1:6" ht="12.75">
      <c r="A50" s="1" t="s">
        <v>22</v>
      </c>
      <c r="B50" s="1">
        <v>1</v>
      </c>
      <c r="C50" t="s">
        <v>25</v>
      </c>
      <c r="D50" t="s">
        <v>515</v>
      </c>
      <c r="E50" t="s">
        <v>265</v>
      </c>
      <c r="F50" s="1" t="s">
        <v>1</v>
      </c>
    </row>
    <row r="51" spans="1:6" ht="12.75">
      <c r="A51" s="1" t="s">
        <v>22</v>
      </c>
      <c r="B51" s="1">
        <v>1</v>
      </c>
      <c r="C51" t="s">
        <v>28</v>
      </c>
      <c r="D51" t="s">
        <v>516</v>
      </c>
      <c r="E51" t="s">
        <v>265</v>
      </c>
      <c r="F51" s="1" t="s">
        <v>1</v>
      </c>
    </row>
    <row r="52" spans="1:6" ht="12.75">
      <c r="A52" s="1" t="s">
        <v>22</v>
      </c>
      <c r="B52" s="1">
        <v>1</v>
      </c>
      <c r="C52" t="s">
        <v>28</v>
      </c>
      <c r="D52" t="s">
        <v>517</v>
      </c>
      <c r="E52" t="s">
        <v>265</v>
      </c>
      <c r="F52" s="1" t="s">
        <v>1</v>
      </c>
    </row>
    <row r="53" spans="1:6" ht="12.75">
      <c r="A53" s="1" t="s">
        <v>29</v>
      </c>
      <c r="B53" s="1">
        <v>1</v>
      </c>
      <c r="C53" t="s">
        <v>186</v>
      </c>
      <c r="E53" t="s">
        <v>265</v>
      </c>
      <c r="F53" s="1" t="s">
        <v>1</v>
      </c>
    </row>
    <row r="54" spans="1:6" ht="12.75">
      <c r="A54" s="1" t="s">
        <v>29</v>
      </c>
      <c r="B54" s="1">
        <v>1</v>
      </c>
      <c r="C54" t="s">
        <v>186</v>
      </c>
      <c r="D54" t="s">
        <v>518</v>
      </c>
      <c r="E54" t="s">
        <v>266</v>
      </c>
      <c r="F54" s="1" t="s">
        <v>1</v>
      </c>
    </row>
    <row r="55" spans="1:6" ht="12.75">
      <c r="A55" s="1" t="s">
        <v>31</v>
      </c>
      <c r="B55" s="1">
        <v>1</v>
      </c>
      <c r="C55" t="s">
        <v>297</v>
      </c>
      <c r="D55" t="s">
        <v>519</v>
      </c>
      <c r="E55" t="s">
        <v>274</v>
      </c>
      <c r="F55" s="1" t="s">
        <v>1</v>
      </c>
    </row>
    <row r="56" spans="1:6" ht="12.75">
      <c r="A56" s="1" t="s">
        <v>31</v>
      </c>
      <c r="B56" s="1">
        <v>1</v>
      </c>
      <c r="C56" t="s">
        <v>12</v>
      </c>
      <c r="D56" t="s">
        <v>520</v>
      </c>
      <c r="E56" t="s">
        <v>266</v>
      </c>
      <c r="F56" s="1" t="s">
        <v>1</v>
      </c>
    </row>
    <row r="57" spans="1:6" ht="12.75">
      <c r="A57" s="1" t="s">
        <v>31</v>
      </c>
      <c r="B57" s="1">
        <v>1</v>
      </c>
      <c r="C57" t="s">
        <v>12</v>
      </c>
      <c r="D57" t="s">
        <v>521</v>
      </c>
      <c r="E57" t="s">
        <v>266</v>
      </c>
      <c r="F57" s="1" t="s">
        <v>1</v>
      </c>
    </row>
    <row r="58" spans="1:6" ht="12.75">
      <c r="A58" s="1" t="s">
        <v>31</v>
      </c>
      <c r="B58" s="1">
        <v>1</v>
      </c>
      <c r="C58" t="s">
        <v>12</v>
      </c>
      <c r="D58" t="s">
        <v>522</v>
      </c>
      <c r="E58" t="s">
        <v>266</v>
      </c>
      <c r="F58" s="1" t="s">
        <v>1</v>
      </c>
    </row>
    <row r="59" spans="1:6" ht="12.75">
      <c r="A59" s="1" t="s">
        <v>31</v>
      </c>
      <c r="B59" s="1">
        <v>1</v>
      </c>
      <c r="C59" t="s">
        <v>295</v>
      </c>
      <c r="D59" t="s">
        <v>263</v>
      </c>
      <c r="E59" t="s">
        <v>266</v>
      </c>
      <c r="F59" s="1" t="s">
        <v>1</v>
      </c>
    </row>
    <row r="60" spans="1:6" ht="12.75">
      <c r="A60" s="1" t="s">
        <v>31</v>
      </c>
      <c r="B60" s="1">
        <v>1</v>
      </c>
      <c r="C60" t="s">
        <v>297</v>
      </c>
      <c r="D60" t="s">
        <v>299</v>
      </c>
      <c r="E60" t="s">
        <v>266</v>
      </c>
      <c r="F60" s="1" t="s">
        <v>1</v>
      </c>
    </row>
    <row r="61" spans="1:6" ht="12.75">
      <c r="A61" s="1" t="s">
        <v>31</v>
      </c>
      <c r="B61" s="1">
        <v>1</v>
      </c>
      <c r="C61" t="s">
        <v>297</v>
      </c>
      <c r="D61" t="s">
        <v>523</v>
      </c>
      <c r="E61" t="s">
        <v>266</v>
      </c>
      <c r="F61" s="1" t="s">
        <v>1</v>
      </c>
    </row>
    <row r="62" spans="1:6" ht="12.75">
      <c r="A62" s="1" t="s">
        <v>31</v>
      </c>
      <c r="B62" s="1">
        <v>1</v>
      </c>
      <c r="C62" t="s">
        <v>297</v>
      </c>
      <c r="D62" t="s">
        <v>425</v>
      </c>
      <c r="E62" t="s">
        <v>266</v>
      </c>
      <c r="F62" s="1" t="s">
        <v>1</v>
      </c>
    </row>
    <row r="63" spans="1:6" ht="12.75">
      <c r="A63" s="1" t="s">
        <v>31</v>
      </c>
      <c r="B63" s="1">
        <v>1</v>
      </c>
      <c r="C63" t="s">
        <v>297</v>
      </c>
      <c r="D63" t="s">
        <v>369</v>
      </c>
      <c r="E63" t="s">
        <v>266</v>
      </c>
      <c r="F63" s="1" t="s">
        <v>1</v>
      </c>
    </row>
    <row r="64" ht="12.75">
      <c r="A64" s="1"/>
    </row>
    <row r="65" spans="1:2" ht="12.75">
      <c r="A65" s="1"/>
      <c r="B65" s="4">
        <f>SUM(B4:B64)</f>
        <v>69</v>
      </c>
    </row>
    <row r="66" ht="12.75">
      <c r="A66" s="1"/>
    </row>
    <row r="68" ht="12.75">
      <c r="B68" s="4"/>
    </row>
  </sheetData>
  <printOptions gridLines="1" horizontalCentered="1" verticalCentered="1"/>
  <pageMargins left="0.5905511811023623" right="0" top="0.5905511811023623" bottom="0.3937007874015748" header="0.31496062992125984" footer="0"/>
  <pageSetup fitToHeight="1" fitToWidth="1" horizontalDpi="600" verticalDpi="600" orientation="portrait" paperSize="9" scale="86" r:id="rId1"/>
  <headerFooter alignWithMargins="0">
    <oddHeader xml:space="preserve">&amp;C&amp;"Arial,Fett"&amp;12&amp;EZuordnung von Hilfen zu den Trägern - BLB -  März 2007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3.140625" style="0" customWidth="1"/>
    <col min="3" max="3" width="5.7109375" style="1" customWidth="1"/>
    <col min="4" max="4" width="5.28125" style="0" customWidth="1"/>
    <col min="5" max="5" width="11.57421875" style="0" customWidth="1"/>
    <col min="6" max="6" width="9.00390625" style="0" customWidth="1"/>
    <col min="7" max="7" width="11.7109375" style="0" bestFit="1" customWidth="1"/>
    <col min="8" max="8" width="1.8515625" style="1" customWidth="1"/>
    <col min="9" max="9" width="8.7109375" style="0" bestFit="1" customWidth="1"/>
    <col min="10" max="10" width="19.28125" style="0" bestFit="1" customWidth="1"/>
    <col min="12" max="12" width="2.7109375" style="0" customWidth="1"/>
  </cols>
  <sheetData>
    <row r="1" spans="1:11" ht="15">
      <c r="A1" s="21" t="s">
        <v>114</v>
      </c>
      <c r="D1" s="80" t="s">
        <v>229</v>
      </c>
      <c r="E1" s="37"/>
      <c r="F1" s="29" t="s">
        <v>53</v>
      </c>
      <c r="G1" s="29" t="s">
        <v>131</v>
      </c>
      <c r="H1"/>
      <c r="I1" s="3"/>
      <c r="J1" s="1"/>
      <c r="K1" s="4"/>
    </row>
    <row r="2" spans="1:11" ht="12.75">
      <c r="A2" s="4" t="s">
        <v>135</v>
      </c>
      <c r="B2" s="4" t="s">
        <v>0</v>
      </c>
      <c r="D2" s="4" t="s">
        <v>230</v>
      </c>
      <c r="E2" s="29"/>
      <c r="F2" s="29" t="s">
        <v>129</v>
      </c>
      <c r="G2" s="29" t="s">
        <v>132</v>
      </c>
      <c r="H2"/>
      <c r="I2" s="3" t="s">
        <v>139</v>
      </c>
      <c r="K2" s="4" t="s">
        <v>138</v>
      </c>
    </row>
    <row r="3" spans="1:11" ht="12.75">
      <c r="A3" s="4" t="s">
        <v>136</v>
      </c>
      <c r="B3" s="4"/>
      <c r="C3" s="4" t="s">
        <v>226</v>
      </c>
      <c r="D3" s="4" t="s">
        <v>227</v>
      </c>
      <c r="E3" s="29" t="s">
        <v>125</v>
      </c>
      <c r="F3" s="29" t="s">
        <v>130</v>
      </c>
      <c r="G3" s="29" t="s">
        <v>130</v>
      </c>
      <c r="H3"/>
      <c r="I3" s="3" t="s">
        <v>140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>
        <v>1</v>
      </c>
      <c r="D4" s="42"/>
      <c r="E4" s="36">
        <f>SUM(C4:D4)</f>
        <v>1</v>
      </c>
      <c r="F4" s="36">
        <v>4</v>
      </c>
      <c r="G4" s="36">
        <f>SUM(E4+E5+E6-F4)</f>
        <v>1</v>
      </c>
      <c r="H4" t="s">
        <v>57</v>
      </c>
      <c r="I4" s="21" t="s">
        <v>141</v>
      </c>
      <c r="J4" s="1" t="s">
        <v>160</v>
      </c>
      <c r="K4" s="27"/>
      <c r="L4" t="s">
        <v>91</v>
      </c>
    </row>
    <row r="5" spans="1:12" ht="12.75">
      <c r="A5" s="21" t="s">
        <v>7</v>
      </c>
      <c r="B5" t="s">
        <v>71</v>
      </c>
      <c r="C5" s="41">
        <v>4</v>
      </c>
      <c r="D5" s="42"/>
      <c r="E5" s="36">
        <f aca="true" t="shared" si="0" ref="E5:E11">SUM(C5:D5)</f>
        <v>4</v>
      </c>
      <c r="F5" s="36" t="s">
        <v>168</v>
      </c>
      <c r="G5" s="36" t="s">
        <v>161</v>
      </c>
      <c r="H5" t="s">
        <v>57</v>
      </c>
      <c r="I5" s="1" t="s">
        <v>141</v>
      </c>
      <c r="J5" s="1" t="s">
        <v>33</v>
      </c>
      <c r="K5" s="27"/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168</v>
      </c>
      <c r="G6" s="36" t="s">
        <v>161</v>
      </c>
      <c r="H6" t="s">
        <v>59</v>
      </c>
      <c r="I6" s="1" t="s">
        <v>141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/>
      <c r="D7" s="42"/>
      <c r="E7" s="36">
        <f t="shared" si="0"/>
        <v>0</v>
      </c>
      <c r="F7" s="36"/>
      <c r="G7" s="36">
        <f>SUM(E7-F7)</f>
        <v>0</v>
      </c>
      <c r="H7" t="s">
        <v>58</v>
      </c>
      <c r="I7" s="21" t="s">
        <v>142</v>
      </c>
      <c r="J7" s="1" t="s">
        <v>48</v>
      </c>
      <c r="K7" s="27"/>
      <c r="L7" t="s">
        <v>91</v>
      </c>
    </row>
    <row r="8" spans="1:12" ht="12.75">
      <c r="A8" s="21" t="s">
        <v>10</v>
      </c>
      <c r="B8" t="s">
        <v>137</v>
      </c>
      <c r="C8" s="41"/>
      <c r="D8" s="42">
        <v>1</v>
      </c>
      <c r="E8" s="36">
        <f t="shared" si="0"/>
        <v>1</v>
      </c>
      <c r="F8" s="36">
        <v>2</v>
      </c>
      <c r="G8" s="36">
        <f>SUM(E8+E9+E11-F8)</f>
        <v>0</v>
      </c>
      <c r="H8" t="s">
        <v>59</v>
      </c>
      <c r="I8" s="21" t="s">
        <v>143</v>
      </c>
      <c r="J8" s="1" t="s">
        <v>159</v>
      </c>
      <c r="K8" s="27">
        <v>376.08</v>
      </c>
      <c r="L8" t="s">
        <v>91</v>
      </c>
    </row>
    <row r="9" spans="1:12" ht="12.75">
      <c r="A9" s="21" t="s">
        <v>10</v>
      </c>
      <c r="B9" t="s">
        <v>134</v>
      </c>
      <c r="C9" s="41">
        <v>1</v>
      </c>
      <c r="D9" s="42"/>
      <c r="E9" s="36">
        <f t="shared" si="0"/>
        <v>1</v>
      </c>
      <c r="F9" s="36" t="s">
        <v>168</v>
      </c>
      <c r="G9" s="36" t="s">
        <v>162</v>
      </c>
      <c r="H9" t="s">
        <v>59</v>
      </c>
      <c r="I9" s="1" t="s">
        <v>143</v>
      </c>
      <c r="J9" s="1" t="s">
        <v>83</v>
      </c>
      <c r="K9" s="27">
        <v>8419.2</v>
      </c>
      <c r="L9" t="s">
        <v>91</v>
      </c>
    </row>
    <row r="10" spans="1:12" ht="12.75">
      <c r="A10" s="21" t="s">
        <v>75</v>
      </c>
      <c r="B10" t="s">
        <v>76</v>
      </c>
      <c r="C10" s="41"/>
      <c r="D10" s="42"/>
      <c r="E10" s="36">
        <f t="shared" si="0"/>
        <v>0</v>
      </c>
      <c r="F10" s="36"/>
      <c r="G10" s="36">
        <f>SUM(E10-F10)</f>
        <v>0</v>
      </c>
      <c r="H10" t="s">
        <v>58</v>
      </c>
      <c r="I10" s="21" t="s">
        <v>144</v>
      </c>
      <c r="J10" s="1" t="s">
        <v>77</v>
      </c>
      <c r="K10" s="27">
        <v>1432</v>
      </c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168</v>
      </c>
      <c r="G11" s="36" t="s">
        <v>162</v>
      </c>
      <c r="H11" t="s">
        <v>59</v>
      </c>
      <c r="I11" s="1" t="s">
        <v>143</v>
      </c>
      <c r="J11" s="1" t="s">
        <v>84</v>
      </c>
      <c r="K11" s="27"/>
      <c r="L11" t="s">
        <v>91</v>
      </c>
    </row>
    <row r="12" spans="1:11" ht="12.75">
      <c r="A12" s="21"/>
      <c r="C12" s="40" t="s">
        <v>169</v>
      </c>
      <c r="D12" s="40" t="s">
        <v>169</v>
      </c>
      <c r="E12" s="36" t="s">
        <v>169</v>
      </c>
      <c r="F12" s="36" t="s">
        <v>169</v>
      </c>
      <c r="G12" s="36" t="s">
        <v>169</v>
      </c>
      <c r="H12"/>
      <c r="I12" s="1"/>
      <c r="J12" s="1"/>
      <c r="K12" s="28" t="s">
        <v>169</v>
      </c>
    </row>
    <row r="13" spans="1:12" ht="12.75">
      <c r="A13" s="21" t="s">
        <v>11</v>
      </c>
      <c r="B13" t="s">
        <v>12</v>
      </c>
      <c r="C13" s="41">
        <v>3</v>
      </c>
      <c r="D13" s="42">
        <v>2</v>
      </c>
      <c r="E13" s="36">
        <f aca="true" t="shared" si="1" ref="E13:E21">SUM(C13:D13)</f>
        <v>5</v>
      </c>
      <c r="F13" s="36" t="s">
        <v>168</v>
      </c>
      <c r="G13" s="36" t="s">
        <v>164</v>
      </c>
      <c r="H13" t="s">
        <v>58</v>
      </c>
      <c r="I13" s="1" t="s">
        <v>145</v>
      </c>
      <c r="J13" s="1" t="s">
        <v>35</v>
      </c>
      <c r="K13" s="27">
        <v>2384.69</v>
      </c>
      <c r="L13" t="s">
        <v>91</v>
      </c>
    </row>
    <row r="14" spans="1:12" ht="12.75">
      <c r="A14" s="21" t="s">
        <v>180</v>
      </c>
      <c r="B14" t="s">
        <v>241</v>
      </c>
      <c r="C14" s="41"/>
      <c r="D14" s="42"/>
      <c r="E14" s="36">
        <f t="shared" si="1"/>
        <v>0</v>
      </c>
      <c r="F14" s="36" t="s">
        <v>168</v>
      </c>
      <c r="G14" s="36" t="s">
        <v>164</v>
      </c>
      <c r="H14" t="s">
        <v>58</v>
      </c>
      <c r="I14" s="1" t="s">
        <v>145</v>
      </c>
      <c r="J14" s="1" t="s">
        <v>240</v>
      </c>
      <c r="K14" s="27"/>
      <c r="L14" t="s">
        <v>91</v>
      </c>
    </row>
    <row r="15" spans="1:12" ht="12.75">
      <c r="A15" s="21" t="s">
        <v>13</v>
      </c>
      <c r="B15" t="s">
        <v>14</v>
      </c>
      <c r="C15" s="41">
        <v>8</v>
      </c>
      <c r="D15" s="42"/>
      <c r="E15" s="36">
        <f t="shared" si="1"/>
        <v>8</v>
      </c>
      <c r="F15" s="36">
        <v>9</v>
      </c>
      <c r="G15" s="36">
        <f aca="true" t="shared" si="2" ref="G15:G21">SUM(E15-F15)</f>
        <v>-1</v>
      </c>
      <c r="H15" t="s">
        <v>58</v>
      </c>
      <c r="I15" s="21" t="s">
        <v>146</v>
      </c>
      <c r="J15" s="1" t="s">
        <v>34</v>
      </c>
      <c r="K15" s="27">
        <v>3243.8</v>
      </c>
      <c r="L15" t="s">
        <v>91</v>
      </c>
    </row>
    <row r="16" spans="1:12" ht="12.75">
      <c r="A16" s="21" t="s">
        <v>15</v>
      </c>
      <c r="B16" t="s">
        <v>16</v>
      </c>
      <c r="C16" s="41">
        <v>5</v>
      </c>
      <c r="D16" s="42">
        <v>4</v>
      </c>
      <c r="E16" s="36">
        <f t="shared" si="1"/>
        <v>9</v>
      </c>
      <c r="F16" s="36">
        <v>9</v>
      </c>
      <c r="G16" s="36">
        <f t="shared" si="2"/>
        <v>0</v>
      </c>
      <c r="H16" t="s">
        <v>58</v>
      </c>
      <c r="I16" s="21" t="s">
        <v>147</v>
      </c>
      <c r="J16" s="1" t="s">
        <v>36</v>
      </c>
      <c r="K16" s="27">
        <v>5012.66</v>
      </c>
      <c r="L16" t="s">
        <v>91</v>
      </c>
    </row>
    <row r="17" spans="1:12" ht="12.75">
      <c r="A17" s="21" t="s">
        <v>17</v>
      </c>
      <c r="B17" t="s">
        <v>18</v>
      </c>
      <c r="C17" s="41">
        <v>17</v>
      </c>
      <c r="D17" s="42">
        <v>18</v>
      </c>
      <c r="E17" s="36">
        <f t="shared" si="1"/>
        <v>35</v>
      </c>
      <c r="F17" s="36">
        <v>34</v>
      </c>
      <c r="G17" s="36">
        <f>SUM(E17+E18-F17)</f>
        <v>1</v>
      </c>
      <c r="H17" t="s">
        <v>58</v>
      </c>
      <c r="I17" s="21" t="s">
        <v>148</v>
      </c>
      <c r="J17" s="1" t="s">
        <v>37</v>
      </c>
      <c r="K17" s="27">
        <v>31697.43</v>
      </c>
      <c r="L17" t="s">
        <v>91</v>
      </c>
    </row>
    <row r="18" spans="1:12" ht="12.75">
      <c r="A18" s="21" t="s">
        <v>180</v>
      </c>
      <c r="B18" t="s">
        <v>182</v>
      </c>
      <c r="C18" s="41"/>
      <c r="D18" s="42"/>
      <c r="E18" s="36">
        <f t="shared" si="1"/>
        <v>0</v>
      </c>
      <c r="F18" s="36" t="s">
        <v>168</v>
      </c>
      <c r="G18" s="36" t="s">
        <v>245</v>
      </c>
      <c r="H18" t="s">
        <v>58</v>
      </c>
      <c r="I18" s="33" t="s">
        <v>148</v>
      </c>
      <c r="J18" s="1" t="s">
        <v>179</v>
      </c>
      <c r="K18" s="27"/>
      <c r="L18" t="s">
        <v>91</v>
      </c>
    </row>
    <row r="19" spans="1:12" ht="12.75">
      <c r="A19" s="21" t="s">
        <v>180</v>
      </c>
      <c r="B19" t="s">
        <v>208</v>
      </c>
      <c r="C19" s="41"/>
      <c r="D19" s="42"/>
      <c r="E19" s="36">
        <f t="shared" si="1"/>
        <v>0</v>
      </c>
      <c r="F19" s="36" t="s">
        <v>168</v>
      </c>
      <c r="G19" s="36" t="s">
        <v>246</v>
      </c>
      <c r="H19" t="s">
        <v>59</v>
      </c>
      <c r="I19" s="33" t="s">
        <v>154</v>
      </c>
      <c r="J19" s="1" t="s">
        <v>207</v>
      </c>
      <c r="K19" s="27"/>
      <c r="L19" t="s">
        <v>91</v>
      </c>
    </row>
    <row r="20" spans="1:12" ht="12.75">
      <c r="A20" s="21" t="s">
        <v>180</v>
      </c>
      <c r="B20" t="s">
        <v>183</v>
      </c>
      <c r="C20" s="41"/>
      <c r="D20" s="42">
        <v>1</v>
      </c>
      <c r="E20" s="36">
        <f t="shared" si="1"/>
        <v>1</v>
      </c>
      <c r="F20" s="36"/>
      <c r="G20" s="36" t="s">
        <v>164</v>
      </c>
      <c r="H20" t="s">
        <v>58</v>
      </c>
      <c r="I20" s="1" t="s">
        <v>145</v>
      </c>
      <c r="J20" s="1" t="s">
        <v>181</v>
      </c>
      <c r="K20" s="27"/>
      <c r="L20" t="s">
        <v>91</v>
      </c>
    </row>
    <row r="21" spans="1:12" ht="12.75">
      <c r="A21" s="21" t="s">
        <v>184</v>
      </c>
      <c r="B21" t="s">
        <v>225</v>
      </c>
      <c r="C21" s="41"/>
      <c r="D21" s="42">
        <v>1</v>
      </c>
      <c r="E21" s="36">
        <f t="shared" si="1"/>
        <v>1</v>
      </c>
      <c r="F21" s="36">
        <v>1</v>
      </c>
      <c r="G21" s="36">
        <f t="shared" si="2"/>
        <v>0</v>
      </c>
      <c r="H21" t="s">
        <v>58</v>
      </c>
      <c r="I21" s="33" t="s">
        <v>247</v>
      </c>
      <c r="J21" s="1" t="s">
        <v>185</v>
      </c>
      <c r="K21" s="27"/>
      <c r="L21" t="s">
        <v>91</v>
      </c>
    </row>
    <row r="22" spans="1:11" ht="12.75">
      <c r="A22" s="21"/>
      <c r="C22" s="36" t="s">
        <v>169</v>
      </c>
      <c r="D22" s="36" t="s">
        <v>169</v>
      </c>
      <c r="E22" s="36" t="s">
        <v>169</v>
      </c>
      <c r="F22" s="36" t="s">
        <v>169</v>
      </c>
      <c r="G22" s="36" t="s">
        <v>169</v>
      </c>
      <c r="H22"/>
      <c r="I22" s="1"/>
      <c r="J22" s="1"/>
      <c r="K22" s="28" t="s">
        <v>169</v>
      </c>
    </row>
    <row r="23" spans="1:12" ht="12.75">
      <c r="A23" s="21" t="s">
        <v>19</v>
      </c>
      <c r="B23" t="s">
        <v>20</v>
      </c>
      <c r="C23" s="41">
        <v>3</v>
      </c>
      <c r="D23" s="42">
        <v>3</v>
      </c>
      <c r="E23" s="36">
        <f>SUM(C23:D23)</f>
        <v>6</v>
      </c>
      <c r="F23" s="36">
        <v>6</v>
      </c>
      <c r="G23" s="36">
        <f>SUM(E23+E26-F23)</f>
        <v>0</v>
      </c>
      <c r="H23" t="s">
        <v>57</v>
      </c>
      <c r="I23" s="21" t="s">
        <v>149</v>
      </c>
      <c r="J23" s="1" t="s">
        <v>38</v>
      </c>
      <c r="K23" s="27">
        <v>13245.7</v>
      </c>
      <c r="L23" t="s">
        <v>91</v>
      </c>
    </row>
    <row r="24" spans="1:12" ht="12.75">
      <c r="A24" s="21" t="s">
        <v>19</v>
      </c>
      <c r="B24" t="s">
        <v>190</v>
      </c>
      <c r="C24" s="36" t="s">
        <v>168</v>
      </c>
      <c r="D24" s="36" t="s">
        <v>168</v>
      </c>
      <c r="E24" s="36" t="s">
        <v>168</v>
      </c>
      <c r="F24" s="36" t="s">
        <v>168</v>
      </c>
      <c r="G24" s="36" t="s">
        <v>248</v>
      </c>
      <c r="H24" t="s">
        <v>57</v>
      </c>
      <c r="I24" s="33" t="s">
        <v>149</v>
      </c>
      <c r="J24" s="1" t="s">
        <v>194</v>
      </c>
      <c r="K24" s="27"/>
      <c r="L24" t="s">
        <v>91</v>
      </c>
    </row>
    <row r="25" spans="1:12" ht="12.75">
      <c r="A25" s="21" t="s">
        <v>19</v>
      </c>
      <c r="B25" t="s">
        <v>192</v>
      </c>
      <c r="C25" s="36" t="s">
        <v>168</v>
      </c>
      <c r="D25" s="36" t="s">
        <v>168</v>
      </c>
      <c r="E25" s="36" t="s">
        <v>168</v>
      </c>
      <c r="F25" s="36" t="s">
        <v>168</v>
      </c>
      <c r="G25" s="36" t="s">
        <v>248</v>
      </c>
      <c r="H25" t="s">
        <v>57</v>
      </c>
      <c r="I25" s="33" t="s">
        <v>149</v>
      </c>
      <c r="J25" s="1" t="s">
        <v>195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 t="s">
        <v>168</v>
      </c>
      <c r="G26" s="36" t="s">
        <v>248</v>
      </c>
      <c r="H26" t="s">
        <v>57</v>
      </c>
      <c r="I26" s="33" t="s">
        <v>149</v>
      </c>
      <c r="J26" s="1" t="s">
        <v>196</v>
      </c>
      <c r="K26" s="27"/>
      <c r="L26" t="s">
        <v>91</v>
      </c>
    </row>
    <row r="27" spans="1:11" ht="12.75">
      <c r="A27" s="21"/>
      <c r="C27" s="36" t="s">
        <v>169</v>
      </c>
      <c r="D27" s="36" t="s">
        <v>169</v>
      </c>
      <c r="E27" s="36" t="s">
        <v>169</v>
      </c>
      <c r="F27" s="36" t="s">
        <v>169</v>
      </c>
      <c r="G27" s="36" t="s">
        <v>169</v>
      </c>
      <c r="H27"/>
      <c r="I27" s="1"/>
      <c r="J27" s="1"/>
      <c r="K27" s="28" t="s">
        <v>169</v>
      </c>
    </row>
    <row r="28" spans="1:12" ht="12.75">
      <c r="A28" s="21" t="s">
        <v>21</v>
      </c>
      <c r="B28" t="s">
        <v>201</v>
      </c>
      <c r="C28" s="41">
        <v>11</v>
      </c>
      <c r="D28" s="42">
        <v>5</v>
      </c>
      <c r="E28" s="36">
        <f aca="true" t="shared" si="3" ref="E28:E33">SUM(C28:D28)</f>
        <v>16</v>
      </c>
      <c r="F28" s="36">
        <v>29</v>
      </c>
      <c r="G28" s="36">
        <f>SUM(E28+E29+E30+E31+E32+E33-F28)</f>
        <v>-1</v>
      </c>
      <c r="H28" t="s">
        <v>59</v>
      </c>
      <c r="I28" s="21" t="s">
        <v>150</v>
      </c>
      <c r="J28" s="1" t="s">
        <v>49</v>
      </c>
      <c r="K28" s="27">
        <v>6500.96</v>
      </c>
      <c r="L28" t="s">
        <v>91</v>
      </c>
    </row>
    <row r="29" spans="1:12" ht="12.75">
      <c r="A29" s="21" t="s">
        <v>21</v>
      </c>
      <c r="B29" t="s">
        <v>203</v>
      </c>
      <c r="C29" s="41"/>
      <c r="D29" s="42"/>
      <c r="E29" s="36">
        <f t="shared" si="3"/>
        <v>0</v>
      </c>
      <c r="F29" s="36" t="s">
        <v>168</v>
      </c>
      <c r="G29" s="36" t="s">
        <v>165</v>
      </c>
      <c r="H29" t="s">
        <v>59</v>
      </c>
      <c r="I29" s="33" t="s">
        <v>150</v>
      </c>
      <c r="J29" s="1" t="s">
        <v>204</v>
      </c>
      <c r="K29" s="27">
        <v>13355.23</v>
      </c>
      <c r="L29" t="s">
        <v>91</v>
      </c>
    </row>
    <row r="30" spans="1:12" ht="12.75">
      <c r="A30" s="21" t="s">
        <v>21</v>
      </c>
      <c r="B30" t="s">
        <v>237</v>
      </c>
      <c r="C30" s="41">
        <v>5</v>
      </c>
      <c r="D30" s="42">
        <v>5</v>
      </c>
      <c r="E30" s="36">
        <f t="shared" si="3"/>
        <v>10</v>
      </c>
      <c r="F30" s="36" t="s">
        <v>168</v>
      </c>
      <c r="G30" s="36" t="s">
        <v>165</v>
      </c>
      <c r="H30" t="s">
        <v>59</v>
      </c>
      <c r="I30" s="33" t="s">
        <v>150</v>
      </c>
      <c r="J30" s="1" t="s">
        <v>234</v>
      </c>
      <c r="K30" s="27"/>
      <c r="L30" t="s">
        <v>91</v>
      </c>
    </row>
    <row r="31" spans="1:12" ht="12.75">
      <c r="A31" s="21" t="s">
        <v>21</v>
      </c>
      <c r="B31" t="s">
        <v>202</v>
      </c>
      <c r="C31" s="41">
        <v>1</v>
      </c>
      <c r="D31" s="42"/>
      <c r="E31" s="36">
        <f t="shared" si="3"/>
        <v>1</v>
      </c>
      <c r="F31" s="36" t="s">
        <v>168</v>
      </c>
      <c r="G31" s="36" t="s">
        <v>165</v>
      </c>
      <c r="H31" t="s">
        <v>59</v>
      </c>
      <c r="I31" s="1" t="s">
        <v>150</v>
      </c>
      <c r="J31" s="1" t="s">
        <v>39</v>
      </c>
      <c r="K31" s="27">
        <v>2828.9</v>
      </c>
      <c r="L31" t="s">
        <v>91</v>
      </c>
    </row>
    <row r="32" spans="1:12" ht="12.75">
      <c r="A32" s="21" t="s">
        <v>21</v>
      </c>
      <c r="B32" t="s">
        <v>238</v>
      </c>
      <c r="C32" s="41"/>
      <c r="D32" s="42">
        <v>1</v>
      </c>
      <c r="E32" s="36">
        <f t="shared" si="3"/>
        <v>1</v>
      </c>
      <c r="F32" s="36" t="s">
        <v>168</v>
      </c>
      <c r="G32" s="36" t="s">
        <v>165</v>
      </c>
      <c r="H32" t="s">
        <v>59</v>
      </c>
      <c r="I32" s="33" t="s">
        <v>150</v>
      </c>
      <c r="J32" s="1" t="s">
        <v>235</v>
      </c>
      <c r="K32" s="27">
        <v>1045.88</v>
      </c>
      <c r="L32" t="s">
        <v>91</v>
      </c>
    </row>
    <row r="33" spans="1:12" ht="12.75">
      <c r="A33" s="21" t="s">
        <v>21</v>
      </c>
      <c r="B33" t="s">
        <v>239</v>
      </c>
      <c r="C33" s="41"/>
      <c r="D33" s="42"/>
      <c r="E33" s="36">
        <f t="shared" si="3"/>
        <v>0</v>
      </c>
      <c r="F33" s="36" t="s">
        <v>168</v>
      </c>
      <c r="G33" s="36" t="s">
        <v>165</v>
      </c>
      <c r="H33" t="s">
        <v>59</v>
      </c>
      <c r="I33" s="33" t="s">
        <v>150</v>
      </c>
      <c r="J33" s="1" t="s">
        <v>236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168</v>
      </c>
      <c r="D34" s="36" t="s">
        <v>168</v>
      </c>
      <c r="E34" s="36" t="s">
        <v>168</v>
      </c>
      <c r="F34" s="36" t="s">
        <v>168</v>
      </c>
      <c r="G34" s="36" t="s">
        <v>165</v>
      </c>
      <c r="H34" t="s">
        <v>59</v>
      </c>
      <c r="I34" s="1" t="s">
        <v>150</v>
      </c>
      <c r="J34" s="1" t="s">
        <v>65</v>
      </c>
      <c r="K34" s="27">
        <v>3405.94</v>
      </c>
      <c r="L34" t="s">
        <v>91</v>
      </c>
    </row>
    <row r="35" spans="1:12" ht="12.75">
      <c r="A35" s="21" t="s">
        <v>21</v>
      </c>
      <c r="B35" t="s">
        <v>190</v>
      </c>
      <c r="C35" s="36" t="s">
        <v>168</v>
      </c>
      <c r="D35" s="36" t="s">
        <v>168</v>
      </c>
      <c r="E35" s="36" t="s">
        <v>168</v>
      </c>
      <c r="F35" s="36" t="s">
        <v>168</v>
      </c>
      <c r="G35" s="36" t="s">
        <v>165</v>
      </c>
      <c r="H35" t="s">
        <v>59</v>
      </c>
      <c r="I35" s="1" t="s">
        <v>150</v>
      </c>
      <c r="J35" s="1" t="s">
        <v>191</v>
      </c>
      <c r="K35" s="27">
        <v>347.97</v>
      </c>
      <c r="L35" t="s">
        <v>91</v>
      </c>
    </row>
    <row r="36" spans="1:12" ht="12.75">
      <c r="A36" s="21" t="s">
        <v>21</v>
      </c>
      <c r="B36" t="s">
        <v>192</v>
      </c>
      <c r="C36" s="36" t="s">
        <v>168</v>
      </c>
      <c r="D36" s="36" t="s">
        <v>168</v>
      </c>
      <c r="E36" s="36" t="s">
        <v>168</v>
      </c>
      <c r="F36" s="36" t="s">
        <v>168</v>
      </c>
      <c r="G36" s="36" t="s">
        <v>165</v>
      </c>
      <c r="H36" t="s">
        <v>59</v>
      </c>
      <c r="I36" s="1" t="s">
        <v>150</v>
      </c>
      <c r="J36" s="1" t="s">
        <v>193</v>
      </c>
      <c r="K36" s="27">
        <v>6.6</v>
      </c>
      <c r="L36" t="s">
        <v>91</v>
      </c>
    </row>
    <row r="37" spans="1:11" ht="12.75">
      <c r="A37" s="21"/>
      <c r="C37" s="36" t="s">
        <v>169</v>
      </c>
      <c r="D37" s="36" t="s">
        <v>169</v>
      </c>
      <c r="E37" s="36" t="s">
        <v>169</v>
      </c>
      <c r="F37" s="36" t="s">
        <v>169</v>
      </c>
      <c r="G37" s="36" t="s">
        <v>169</v>
      </c>
      <c r="H37"/>
      <c r="I37" s="1"/>
      <c r="J37" s="1"/>
      <c r="K37" s="28" t="s">
        <v>169</v>
      </c>
    </row>
    <row r="38" spans="1:12" ht="12.75">
      <c r="A38" s="21" t="s">
        <v>22</v>
      </c>
      <c r="B38" t="s">
        <v>23</v>
      </c>
      <c r="C38" s="41">
        <v>2</v>
      </c>
      <c r="D38" s="42">
        <v>8</v>
      </c>
      <c r="E38" s="36">
        <f aca="true" t="shared" si="4" ref="E38:E45">SUM(C38:D38)</f>
        <v>10</v>
      </c>
      <c r="F38" s="36">
        <v>10</v>
      </c>
      <c r="G38" s="36">
        <f>SUM(E38+E42+E53-F38)</f>
        <v>0</v>
      </c>
      <c r="H38" t="s">
        <v>59</v>
      </c>
      <c r="I38" s="21" t="s">
        <v>151</v>
      </c>
      <c r="J38" s="1" t="s">
        <v>166</v>
      </c>
      <c r="K38" s="27">
        <v>27647.34</v>
      </c>
      <c r="L38" t="s">
        <v>91</v>
      </c>
    </row>
    <row r="39" spans="1:12" ht="12.75">
      <c r="A39" s="21" t="s">
        <v>22</v>
      </c>
      <c r="B39" t="s">
        <v>24</v>
      </c>
      <c r="C39" s="41"/>
      <c r="D39" s="42">
        <v>1</v>
      </c>
      <c r="E39" s="36">
        <f t="shared" si="4"/>
        <v>1</v>
      </c>
      <c r="F39" s="36">
        <v>1</v>
      </c>
      <c r="G39" s="36">
        <f>SUM(E39+E52-F39)</f>
        <v>0</v>
      </c>
      <c r="H39" t="s">
        <v>59</v>
      </c>
      <c r="I39" s="21" t="s">
        <v>152</v>
      </c>
      <c r="J39" s="1" t="s">
        <v>41</v>
      </c>
      <c r="K39" s="27">
        <v>10709.46</v>
      </c>
      <c r="L39" t="s">
        <v>91</v>
      </c>
    </row>
    <row r="40" spans="1:12" ht="12.75">
      <c r="A40" s="21" t="s">
        <v>22</v>
      </c>
      <c r="B40" t="s">
        <v>25</v>
      </c>
      <c r="C40" s="41">
        <v>5</v>
      </c>
      <c r="D40" s="42">
        <v>1</v>
      </c>
      <c r="E40" s="36">
        <f t="shared" si="4"/>
        <v>6</v>
      </c>
      <c r="F40" s="36">
        <v>6</v>
      </c>
      <c r="G40" s="36">
        <f>SUM(E40+E51-F40)</f>
        <v>2</v>
      </c>
      <c r="H40" t="s">
        <v>59</v>
      </c>
      <c r="I40" s="21" t="s">
        <v>153</v>
      </c>
      <c r="J40" s="1" t="s">
        <v>42</v>
      </c>
      <c r="K40" s="27">
        <v>36231.74</v>
      </c>
      <c r="L40" t="s">
        <v>91</v>
      </c>
    </row>
    <row r="41" spans="1:12" ht="12.75">
      <c r="A41" s="21" t="s">
        <v>22</v>
      </c>
      <c r="B41" t="s">
        <v>26</v>
      </c>
      <c r="C41" s="41">
        <v>21</v>
      </c>
      <c r="D41" s="42">
        <v>7</v>
      </c>
      <c r="E41" s="36">
        <f t="shared" si="4"/>
        <v>28</v>
      </c>
      <c r="F41" s="36">
        <v>31</v>
      </c>
      <c r="G41" s="36">
        <f>SUM(E41+E19+E49-F41)</f>
        <v>-2</v>
      </c>
      <c r="H41" t="s">
        <v>59</v>
      </c>
      <c r="I41" s="21" t="s">
        <v>154</v>
      </c>
      <c r="J41" s="1" t="s">
        <v>43</v>
      </c>
      <c r="K41" s="27">
        <v>90420.21</v>
      </c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168</v>
      </c>
      <c r="G42" s="36" t="s">
        <v>245</v>
      </c>
      <c r="H42" t="s">
        <v>59</v>
      </c>
      <c r="I42" s="1" t="s">
        <v>151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5</v>
      </c>
      <c r="D43" s="42">
        <v>2</v>
      </c>
      <c r="E43" s="36">
        <f t="shared" si="4"/>
        <v>7</v>
      </c>
      <c r="F43" s="36">
        <v>7</v>
      </c>
      <c r="G43" s="36">
        <f>SUM(E43+E50-F43)</f>
        <v>0</v>
      </c>
      <c r="H43" t="s">
        <v>59</v>
      </c>
      <c r="I43" s="21" t="s">
        <v>155</v>
      </c>
      <c r="J43" s="1" t="s">
        <v>44</v>
      </c>
      <c r="K43" s="27">
        <v>30407.67</v>
      </c>
      <c r="L43" t="s">
        <v>91</v>
      </c>
    </row>
    <row r="44" spans="1:12" ht="12.75">
      <c r="A44" s="21" t="s">
        <v>29</v>
      </c>
      <c r="B44" t="s">
        <v>69</v>
      </c>
      <c r="C44" s="41"/>
      <c r="D44" s="42"/>
      <c r="E44" s="36">
        <f t="shared" si="4"/>
        <v>0</v>
      </c>
      <c r="F44" s="36"/>
      <c r="G44" s="36">
        <f>SUM(E44-F44)</f>
        <v>0</v>
      </c>
      <c r="H44" t="s">
        <v>58</v>
      </c>
      <c r="I44" s="21" t="s">
        <v>156</v>
      </c>
      <c r="J44" s="1" t="s">
        <v>45</v>
      </c>
      <c r="K44" s="27"/>
      <c r="L44" t="s">
        <v>91</v>
      </c>
    </row>
    <row r="45" spans="1:12" ht="12.75">
      <c r="A45" s="21" t="s">
        <v>29</v>
      </c>
      <c r="B45" t="s">
        <v>30</v>
      </c>
      <c r="C45" s="41">
        <v>1</v>
      </c>
      <c r="D45" s="42">
        <v>2</v>
      </c>
      <c r="E45" s="36">
        <f t="shared" si="4"/>
        <v>3</v>
      </c>
      <c r="F45" s="36">
        <v>2</v>
      </c>
      <c r="G45" s="36">
        <f>SUM(E45+E48-F45)</f>
        <v>1</v>
      </c>
      <c r="H45" t="s">
        <v>59</v>
      </c>
      <c r="I45" s="21" t="s">
        <v>157</v>
      </c>
      <c r="J45" s="1" t="s">
        <v>46</v>
      </c>
      <c r="K45" s="27">
        <v>4383.95</v>
      </c>
      <c r="L45" t="s">
        <v>91</v>
      </c>
    </row>
    <row r="46" spans="1:11" ht="12.75">
      <c r="A46" s="21"/>
      <c r="C46" s="36" t="s">
        <v>169</v>
      </c>
      <c r="D46" s="36" t="s">
        <v>169</v>
      </c>
      <c r="E46" s="36" t="s">
        <v>169</v>
      </c>
      <c r="F46" s="36" t="s">
        <v>169</v>
      </c>
      <c r="G46" s="36" t="s">
        <v>169</v>
      </c>
      <c r="H46"/>
      <c r="I46" s="1"/>
      <c r="J46" s="1"/>
      <c r="K46" s="28" t="s">
        <v>169</v>
      </c>
    </row>
    <row r="47" spans="1:12" ht="12.75">
      <c r="A47" s="21" t="s">
        <v>31</v>
      </c>
      <c r="B47" t="s">
        <v>12</v>
      </c>
      <c r="C47" s="41">
        <v>3</v>
      </c>
      <c r="D47" s="42"/>
      <c r="E47" s="36">
        <f aca="true" t="shared" si="5" ref="E47:E55">SUM(C47:D47)</f>
        <v>3</v>
      </c>
      <c r="F47" s="36">
        <v>18</v>
      </c>
      <c r="G47" s="36">
        <f>SUM(E47+E13+E14+E20+E54+E55-F47)</f>
        <v>0</v>
      </c>
      <c r="H47" t="s">
        <v>58</v>
      </c>
      <c r="I47" s="21" t="s">
        <v>145</v>
      </c>
      <c r="J47" s="1" t="s">
        <v>163</v>
      </c>
      <c r="K47" s="27">
        <v>127.43</v>
      </c>
      <c r="L47" t="s">
        <v>91</v>
      </c>
    </row>
    <row r="48" spans="1:12" ht="12.75">
      <c r="A48" s="21" t="s">
        <v>31</v>
      </c>
      <c r="B48" t="s">
        <v>200</v>
      </c>
      <c r="C48" s="41"/>
      <c r="D48" s="42"/>
      <c r="E48" s="36">
        <f t="shared" si="5"/>
        <v>0</v>
      </c>
      <c r="F48" s="36" t="s">
        <v>168</v>
      </c>
      <c r="G48" s="36" t="s">
        <v>249</v>
      </c>
      <c r="H48" t="s">
        <v>59</v>
      </c>
      <c r="I48" s="33" t="s">
        <v>157</v>
      </c>
      <c r="J48" s="1" t="s">
        <v>188</v>
      </c>
      <c r="K48" s="27"/>
      <c r="L48" t="s">
        <v>91</v>
      </c>
    </row>
    <row r="49" spans="1:12" ht="12.75">
      <c r="A49" s="21" t="s">
        <v>31</v>
      </c>
      <c r="B49" t="s">
        <v>214</v>
      </c>
      <c r="C49" s="41">
        <v>1</v>
      </c>
      <c r="D49" s="42"/>
      <c r="E49" s="36">
        <f t="shared" si="5"/>
        <v>1</v>
      </c>
      <c r="F49" s="36" t="s">
        <v>168</v>
      </c>
      <c r="G49" s="36" t="s">
        <v>246</v>
      </c>
      <c r="H49" t="s">
        <v>59</v>
      </c>
      <c r="I49" s="33" t="s">
        <v>154</v>
      </c>
      <c r="J49" s="1" t="s">
        <v>209</v>
      </c>
      <c r="K49" s="27">
        <v>5167.98</v>
      </c>
      <c r="L49" t="s">
        <v>91</v>
      </c>
    </row>
    <row r="50" spans="1:12" ht="12.75">
      <c r="A50" s="21" t="s">
        <v>31</v>
      </c>
      <c r="B50" t="s">
        <v>215</v>
      </c>
      <c r="C50" s="41"/>
      <c r="D50" s="42"/>
      <c r="E50" s="36">
        <f t="shared" si="5"/>
        <v>0</v>
      </c>
      <c r="F50" s="36" t="s">
        <v>168</v>
      </c>
      <c r="G50" s="36" t="s">
        <v>250</v>
      </c>
      <c r="H50" t="s">
        <v>59</v>
      </c>
      <c r="I50" s="33" t="s">
        <v>155</v>
      </c>
      <c r="J50" s="1" t="s">
        <v>210</v>
      </c>
      <c r="K50" s="27"/>
      <c r="L50" t="s">
        <v>91</v>
      </c>
    </row>
    <row r="51" spans="1:12" ht="12.75">
      <c r="A51" s="21" t="s">
        <v>31</v>
      </c>
      <c r="B51" t="s">
        <v>216</v>
      </c>
      <c r="C51" s="41">
        <v>1</v>
      </c>
      <c r="D51" s="42">
        <v>1</v>
      </c>
      <c r="E51" s="36">
        <f t="shared" si="5"/>
        <v>2</v>
      </c>
      <c r="F51" s="36" t="s">
        <v>168</v>
      </c>
      <c r="G51" s="36" t="s">
        <v>251</v>
      </c>
      <c r="H51" t="s">
        <v>59</v>
      </c>
      <c r="I51" s="33" t="s">
        <v>153</v>
      </c>
      <c r="J51" s="1" t="s">
        <v>211</v>
      </c>
      <c r="K51" s="27"/>
      <c r="L51" t="s">
        <v>91</v>
      </c>
    </row>
    <row r="52" spans="1:12" ht="12.75">
      <c r="A52" s="21" t="s">
        <v>31</v>
      </c>
      <c r="B52" t="s">
        <v>217</v>
      </c>
      <c r="C52" s="41"/>
      <c r="D52" s="42"/>
      <c r="E52" s="36">
        <f t="shared" si="5"/>
        <v>0</v>
      </c>
      <c r="F52" s="36" t="s">
        <v>168</v>
      </c>
      <c r="G52" s="36" t="s">
        <v>252</v>
      </c>
      <c r="H52" t="s">
        <v>59</v>
      </c>
      <c r="I52" s="33" t="s">
        <v>152</v>
      </c>
      <c r="J52" s="1" t="s">
        <v>212</v>
      </c>
      <c r="K52" s="27"/>
      <c r="L52" t="s">
        <v>91</v>
      </c>
    </row>
    <row r="53" spans="1:12" ht="12.75">
      <c r="A53" s="21" t="s">
        <v>31</v>
      </c>
      <c r="B53" t="s">
        <v>218</v>
      </c>
      <c r="C53" s="41"/>
      <c r="D53" s="42"/>
      <c r="E53" s="36">
        <f t="shared" si="5"/>
        <v>0</v>
      </c>
      <c r="F53" s="36" t="s">
        <v>168</v>
      </c>
      <c r="G53" s="36" t="s">
        <v>245</v>
      </c>
      <c r="H53" t="s">
        <v>59</v>
      </c>
      <c r="I53" s="1" t="s">
        <v>151</v>
      </c>
      <c r="J53" s="1" t="s">
        <v>213</v>
      </c>
      <c r="K53" s="27"/>
      <c r="L53" t="s">
        <v>91</v>
      </c>
    </row>
    <row r="54" spans="1:12" ht="12.75">
      <c r="A54" s="21" t="s">
        <v>31</v>
      </c>
      <c r="B54" t="s">
        <v>243</v>
      </c>
      <c r="C54" s="41">
        <v>2</v>
      </c>
      <c r="D54" s="42"/>
      <c r="E54" s="36">
        <f t="shared" si="5"/>
        <v>2</v>
      </c>
      <c r="F54" s="36" t="s">
        <v>168</v>
      </c>
      <c r="G54" s="36" t="s">
        <v>164</v>
      </c>
      <c r="H54" t="s">
        <v>58</v>
      </c>
      <c r="I54" s="33" t="s">
        <v>145</v>
      </c>
      <c r="J54" s="1" t="s">
        <v>244</v>
      </c>
      <c r="K54" s="27">
        <v>957.8</v>
      </c>
      <c r="L54" t="s">
        <v>91</v>
      </c>
    </row>
    <row r="55" spans="1:12" ht="12.75">
      <c r="A55" s="21" t="s">
        <v>31</v>
      </c>
      <c r="B55" t="s">
        <v>254</v>
      </c>
      <c r="C55" s="41">
        <v>5</v>
      </c>
      <c r="D55" s="42">
        <v>2</v>
      </c>
      <c r="E55" s="36">
        <f t="shared" si="5"/>
        <v>7</v>
      </c>
      <c r="F55" s="36" t="s">
        <v>168</v>
      </c>
      <c r="G55" s="36" t="s">
        <v>164</v>
      </c>
      <c r="H55" t="s">
        <v>58</v>
      </c>
      <c r="I55" s="33" t="s">
        <v>145</v>
      </c>
      <c r="J55" s="1" t="s">
        <v>253</v>
      </c>
      <c r="K55" s="27">
        <v>1597.57</v>
      </c>
      <c r="L55" t="s">
        <v>91</v>
      </c>
    </row>
    <row r="56" spans="1:11" ht="12.75">
      <c r="A56" s="21"/>
      <c r="C56" s="36" t="s">
        <v>169</v>
      </c>
      <c r="D56" s="36" t="s">
        <v>169</v>
      </c>
      <c r="E56" s="36" t="s">
        <v>169</v>
      </c>
      <c r="F56" s="36" t="s">
        <v>169</v>
      </c>
      <c r="G56" s="36" t="s">
        <v>169</v>
      </c>
      <c r="H56"/>
      <c r="I56" s="21"/>
      <c r="K56" s="28" t="s">
        <v>169</v>
      </c>
    </row>
    <row r="57" spans="1:12" ht="12.75">
      <c r="A57" s="21" t="s">
        <v>81</v>
      </c>
      <c r="B57" t="s">
        <v>220</v>
      </c>
      <c r="C57" s="41"/>
      <c r="D57" s="42"/>
      <c r="E57" s="36">
        <f>SUM(C57:D57)</f>
        <v>0</v>
      </c>
      <c r="F57" s="36">
        <v>1</v>
      </c>
      <c r="G57" s="36">
        <f>SUM(E57+E58-F57)</f>
        <v>0</v>
      </c>
      <c r="H57" t="s">
        <v>59</v>
      </c>
      <c r="I57" s="21" t="s">
        <v>158</v>
      </c>
      <c r="J57" s="1" t="s">
        <v>82</v>
      </c>
      <c r="K57" s="27"/>
      <c r="L57" t="s">
        <v>91</v>
      </c>
    </row>
    <row r="58" spans="1:12" ht="12.75">
      <c r="A58" s="21" t="s">
        <v>222</v>
      </c>
      <c r="B58" t="s">
        <v>221</v>
      </c>
      <c r="C58" s="41">
        <v>1</v>
      </c>
      <c r="D58" s="42"/>
      <c r="E58" s="36">
        <f>SUM(C58:D58)</f>
        <v>1</v>
      </c>
      <c r="F58" s="36" t="s">
        <v>168</v>
      </c>
      <c r="G58" s="36" t="s">
        <v>167</v>
      </c>
      <c r="H58" t="s">
        <v>59</v>
      </c>
      <c r="I58" s="1" t="s">
        <v>158</v>
      </c>
      <c r="J58" s="1" t="s">
        <v>127</v>
      </c>
      <c r="K58" s="27">
        <v>389</v>
      </c>
      <c r="L58" t="s">
        <v>91</v>
      </c>
    </row>
    <row r="59" spans="1:12" ht="12.75">
      <c r="A59" s="21" t="s">
        <v>81</v>
      </c>
      <c r="B59" t="s">
        <v>198</v>
      </c>
      <c r="C59" s="36" t="s">
        <v>168</v>
      </c>
      <c r="D59" s="36" t="s">
        <v>168</v>
      </c>
      <c r="E59" s="36" t="s">
        <v>168</v>
      </c>
      <c r="F59" s="36" t="s">
        <v>168</v>
      </c>
      <c r="G59" s="36" t="s">
        <v>167</v>
      </c>
      <c r="H59" t="s">
        <v>59</v>
      </c>
      <c r="I59" s="1" t="s">
        <v>158</v>
      </c>
      <c r="J59" s="1" t="s">
        <v>223</v>
      </c>
      <c r="K59" s="27"/>
      <c r="L59" t="s">
        <v>91</v>
      </c>
    </row>
    <row r="60" spans="1:12" ht="12.75">
      <c r="A60" s="21" t="s">
        <v>81</v>
      </c>
      <c r="B60" t="s">
        <v>199</v>
      </c>
      <c r="C60" s="36" t="s">
        <v>168</v>
      </c>
      <c r="D60" s="36" t="s">
        <v>168</v>
      </c>
      <c r="E60" s="36" t="s">
        <v>168</v>
      </c>
      <c r="F60" s="36" t="s">
        <v>168</v>
      </c>
      <c r="G60" s="36" t="s">
        <v>167</v>
      </c>
      <c r="H60" t="s">
        <v>59</v>
      </c>
      <c r="I60" s="1" t="s">
        <v>158</v>
      </c>
      <c r="J60" s="1" t="s">
        <v>224</v>
      </c>
      <c r="K60" s="27"/>
      <c r="L60" t="s">
        <v>91</v>
      </c>
    </row>
    <row r="61" spans="1:12" ht="12.75">
      <c r="A61" s="21"/>
      <c r="C61" s="76">
        <f>SUM(C4:C58)</f>
        <v>106</v>
      </c>
      <c r="D61" s="76">
        <f>SUM(D4:D58)</f>
        <v>65</v>
      </c>
      <c r="E61" s="76">
        <f>SUM(E4:E59)</f>
        <v>171</v>
      </c>
      <c r="F61" s="76">
        <f>SUM(F4:F59)</f>
        <v>170</v>
      </c>
      <c r="G61" s="76">
        <f>SUM(G57+G47+G45+G44+G43+G41+G40+G39+G38+G28+G23+G21+G17+G16+G15+G10+G8+G7+G4)</f>
        <v>1</v>
      </c>
      <c r="H61"/>
      <c r="J61" s="32" t="s">
        <v>170</v>
      </c>
      <c r="K61" s="18">
        <f>SUM(K4:K60)</f>
        <v>301343.18999999994</v>
      </c>
      <c r="L61" t="s">
        <v>91</v>
      </c>
    </row>
    <row r="62" spans="1:10" ht="12.75">
      <c r="A62" s="81">
        <v>39174</v>
      </c>
      <c r="B62" s="77" t="s">
        <v>171</v>
      </c>
      <c r="D62" s="1"/>
      <c r="E62" s="1"/>
      <c r="H62"/>
      <c r="J62" s="1"/>
    </row>
    <row r="63" spans="1:11" ht="12.75">
      <c r="A63" s="101">
        <v>39190</v>
      </c>
      <c r="B63" s="78" t="s">
        <v>526</v>
      </c>
      <c r="D63" s="1"/>
      <c r="E63" s="1"/>
      <c r="G63" s="4" t="s">
        <v>64</v>
      </c>
      <c r="H63"/>
      <c r="I63" s="4"/>
      <c r="J63" s="1"/>
      <c r="K63" s="4" t="s">
        <v>90</v>
      </c>
    </row>
    <row r="64" spans="1:12" ht="12.75">
      <c r="A64" s="100">
        <v>39321</v>
      </c>
      <c r="B64" s="79" t="s">
        <v>255</v>
      </c>
      <c r="D64" s="1"/>
      <c r="E64" s="1"/>
      <c r="F64" s="11" t="s">
        <v>61</v>
      </c>
      <c r="G64" s="21">
        <f>SUM(E7+E10+E13+E14+E20+E15+E16+E17+E18+E21+E44+E47+E54+E55)</f>
        <v>71</v>
      </c>
      <c r="H64"/>
      <c r="I64" s="17"/>
      <c r="J64" s="11" t="s">
        <v>61</v>
      </c>
      <c r="K64" s="39">
        <f>SUM(K7+K10+K13+K14+K15+K16+K17+K18+K20+K21+K44+K47+K54+K55)</f>
        <v>46453.380000000005</v>
      </c>
      <c r="L64" t="s">
        <v>91</v>
      </c>
    </row>
    <row r="65" spans="2:12" ht="12.75">
      <c r="B65" s="5" t="s">
        <v>60</v>
      </c>
      <c r="C65" s="4"/>
      <c r="D65" s="4"/>
      <c r="E65" s="1"/>
      <c r="F65" s="11" t="s">
        <v>62</v>
      </c>
      <c r="G65" s="21">
        <f>SUM(E4+E5+E23+E26)</f>
        <v>11</v>
      </c>
      <c r="H65"/>
      <c r="I65" s="17"/>
      <c r="J65" s="11" t="s">
        <v>62</v>
      </c>
      <c r="K65" s="39">
        <f>SUM(K4+K5+K23+K24+K25+K26)</f>
        <v>13245.7</v>
      </c>
      <c r="L65" t="s">
        <v>91</v>
      </c>
    </row>
    <row r="66" spans="2:12" ht="12.75">
      <c r="B66" s="16"/>
      <c r="D66" s="1"/>
      <c r="E66" s="1"/>
      <c r="F66" s="11" t="s">
        <v>63</v>
      </c>
      <c r="G66" s="21">
        <f>SUM(E6+E8+E9+E11+E19+E28+E29+E30+E31+E32+E33+E38+E39+E40+E41+E42+E43+E45+E48+E49+E51+E50+E52+E53+E57+E58)</f>
        <v>89</v>
      </c>
      <c r="I66" s="17"/>
      <c r="J66" s="11" t="s">
        <v>63</v>
      </c>
      <c r="K66" s="39">
        <f>SUM(K6+K8+K9+K11+K19+K28+K29+K30+K31+K32+K33+K34+K35+K36+K38+K39+K40+K41+K42+K43+K45+K48+K49+K50+K51+K52+K53+K57+K58+K59+K60)</f>
        <v>241644.11000000002</v>
      </c>
      <c r="L66" t="s">
        <v>91</v>
      </c>
    </row>
    <row r="67" spans="3:12" ht="12.75">
      <c r="C67" s="21"/>
      <c r="D67" s="21"/>
      <c r="E67" s="1"/>
      <c r="F67" s="11" t="s">
        <v>66</v>
      </c>
      <c r="G67" s="4">
        <f>SUM(G64:G66)</f>
        <v>171</v>
      </c>
      <c r="H67"/>
      <c r="I67" s="18"/>
      <c r="J67" s="11" t="s">
        <v>66</v>
      </c>
      <c r="K67" s="18">
        <f>SUM(K64:K66)</f>
        <v>301343.19</v>
      </c>
      <c r="L67" t="s">
        <v>91</v>
      </c>
    </row>
    <row r="68" spans="1:8" ht="12.75">
      <c r="A68"/>
      <c r="C68"/>
      <c r="H68"/>
    </row>
    <row r="69" spans="1:8" ht="12.75">
      <c r="A69"/>
      <c r="C69"/>
      <c r="H69"/>
    </row>
    <row r="70" spans="1:8" ht="12.75">
      <c r="A70"/>
      <c r="C70"/>
      <c r="H70"/>
    </row>
    <row r="71" spans="1:8" ht="12.75">
      <c r="A71"/>
      <c r="C71"/>
      <c r="H71"/>
    </row>
    <row r="72" spans="1:8" ht="12.75">
      <c r="A72"/>
      <c r="C72"/>
      <c r="H72"/>
    </row>
    <row r="73" spans="1:8" ht="12.75">
      <c r="A73"/>
      <c r="C73"/>
      <c r="H73"/>
    </row>
    <row r="74" spans="1:8" ht="12.75">
      <c r="A74"/>
      <c r="C74"/>
      <c r="H74"/>
    </row>
    <row r="75" spans="1:8" ht="12.75">
      <c r="A75"/>
      <c r="C75"/>
      <c r="H75"/>
    </row>
    <row r="76" spans="1:8" ht="12.75">
      <c r="A76"/>
      <c r="C76"/>
      <c r="H76"/>
    </row>
    <row r="77" spans="1:8" ht="12.75">
      <c r="A77"/>
      <c r="C77"/>
      <c r="H77"/>
    </row>
    <row r="78" spans="1:8" ht="12.75">
      <c r="A78"/>
      <c r="C78"/>
      <c r="H78"/>
    </row>
    <row r="79" spans="1:8" ht="12.75">
      <c r="A79"/>
      <c r="C79"/>
      <c r="H79"/>
    </row>
    <row r="80" spans="1:8" ht="12.75">
      <c r="A80"/>
      <c r="C80"/>
      <c r="H80"/>
    </row>
  </sheetData>
  <printOptions gridLines="1" horizontalCentered="1" verticalCentered="1"/>
  <pageMargins left="0.43" right="0.24" top="0.5905511811023623" bottom="0" header="0.31496062992125984" footer="0"/>
  <pageSetup fitToHeight="1" fitToWidth="1" horizontalDpi="600" verticalDpi="600" orientation="portrait" paperSize="9" scale="65" r:id="rId2"/>
  <headerFooter alignWithMargins="0">
    <oddHeader>&amp;C&amp;"Arial,Fett"&amp;12&amp;EÜbersicht der Fallzahlen und des Ausgabe-IST's - RSD A   - März 2007</oddHeader>
    <oddFooter>&amp;R&amp;8&amp;UDiese Aufstellung finden Sie auch unter :            
JugTransfer / Jug4000&amp;U / HzE Statistik / HzE Statistik 2007 / HzE Statistik 0307 / Tabelle RSD 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0" customWidth="1"/>
    <col min="2" max="2" width="6.421875" style="0" customWidth="1"/>
    <col min="3" max="3" width="26.8515625" style="0" customWidth="1"/>
    <col min="4" max="4" width="22.7109375" style="0" customWidth="1"/>
    <col min="5" max="5" width="22.28125" style="0" customWidth="1"/>
    <col min="6" max="6" width="13.57421875" style="0" customWidth="1"/>
  </cols>
  <sheetData>
    <row r="1" spans="1:6" ht="12.75">
      <c r="A1" s="3" t="s">
        <v>114</v>
      </c>
      <c r="B1" s="3" t="s">
        <v>116</v>
      </c>
      <c r="C1" s="3" t="s">
        <v>0</v>
      </c>
      <c r="D1" s="3" t="s">
        <v>111</v>
      </c>
      <c r="E1" s="3" t="s">
        <v>112</v>
      </c>
      <c r="F1" s="3"/>
    </row>
    <row r="2" spans="1:6" ht="12.75">
      <c r="A2" s="3" t="s">
        <v>115</v>
      </c>
      <c r="B2" s="3" t="s">
        <v>0</v>
      </c>
      <c r="F2" s="3" t="s">
        <v>128</v>
      </c>
    </row>
    <row r="3" ht="4.5" customHeight="1"/>
    <row r="4" spans="1:6" ht="15.75" customHeight="1">
      <c r="A4" s="1" t="s">
        <v>7</v>
      </c>
      <c r="B4" s="1">
        <v>3</v>
      </c>
      <c r="C4" t="s">
        <v>257</v>
      </c>
      <c r="D4" t="s">
        <v>330</v>
      </c>
      <c r="E4" t="s">
        <v>266</v>
      </c>
      <c r="F4" t="s">
        <v>468</v>
      </c>
    </row>
    <row r="5" spans="1:6" ht="12.75">
      <c r="A5" s="1" t="s">
        <v>10</v>
      </c>
      <c r="B5" s="1">
        <v>1</v>
      </c>
      <c r="C5" t="s">
        <v>331</v>
      </c>
      <c r="D5" t="s">
        <v>469</v>
      </c>
      <c r="E5" t="s">
        <v>266</v>
      </c>
      <c r="F5" t="s">
        <v>468</v>
      </c>
    </row>
    <row r="6" spans="1:6" ht="13.5" customHeight="1">
      <c r="A6" s="1" t="s">
        <v>75</v>
      </c>
      <c r="B6" s="1">
        <v>1</v>
      </c>
      <c r="C6" t="s">
        <v>470</v>
      </c>
      <c r="D6" t="s">
        <v>471</v>
      </c>
      <c r="E6" t="s">
        <v>266</v>
      </c>
      <c r="F6" t="s">
        <v>468</v>
      </c>
    </row>
    <row r="7" spans="1:6" ht="12.75">
      <c r="A7" s="1" t="s">
        <v>11</v>
      </c>
      <c r="B7" s="1">
        <v>1</v>
      </c>
      <c r="C7" t="s">
        <v>12</v>
      </c>
      <c r="D7" t="s">
        <v>472</v>
      </c>
      <c r="E7" t="s">
        <v>265</v>
      </c>
      <c r="F7" t="s">
        <v>468</v>
      </c>
    </row>
    <row r="8" spans="1:6" ht="12.75">
      <c r="A8" s="1" t="s">
        <v>11</v>
      </c>
      <c r="B8" s="1">
        <v>1</v>
      </c>
      <c r="C8" t="s">
        <v>12</v>
      </c>
      <c r="D8" t="s">
        <v>473</v>
      </c>
      <c r="E8" t="s">
        <v>265</v>
      </c>
      <c r="F8" t="s">
        <v>468</v>
      </c>
    </row>
    <row r="9" spans="1:6" ht="12.75">
      <c r="A9" s="1" t="s">
        <v>11</v>
      </c>
      <c r="B9" s="1">
        <v>1</v>
      </c>
      <c r="C9" t="s">
        <v>12</v>
      </c>
      <c r="D9" t="s">
        <v>474</v>
      </c>
      <c r="E9" t="s">
        <v>266</v>
      </c>
      <c r="F9" t="s">
        <v>468</v>
      </c>
    </row>
    <row r="10" spans="1:6" ht="12.75">
      <c r="A10" s="1" t="s">
        <v>11</v>
      </c>
      <c r="B10" s="1">
        <v>1</v>
      </c>
      <c r="C10" t="s">
        <v>12</v>
      </c>
      <c r="D10" t="s">
        <v>303</v>
      </c>
      <c r="E10" t="s">
        <v>266</v>
      </c>
      <c r="F10" t="s">
        <v>468</v>
      </c>
    </row>
    <row r="11" spans="1:6" ht="12.75">
      <c r="A11" s="1" t="s">
        <v>184</v>
      </c>
      <c r="B11" s="1">
        <v>1</v>
      </c>
      <c r="C11" t="s">
        <v>346</v>
      </c>
      <c r="D11" t="s">
        <v>347</v>
      </c>
      <c r="E11" t="s">
        <v>293</v>
      </c>
      <c r="F11" t="s">
        <v>468</v>
      </c>
    </row>
    <row r="12" spans="1:6" ht="12.75">
      <c r="A12" s="1" t="s">
        <v>15</v>
      </c>
      <c r="B12" s="1">
        <v>1</v>
      </c>
      <c r="C12" t="s">
        <v>16</v>
      </c>
      <c r="D12" t="s">
        <v>475</v>
      </c>
      <c r="E12" t="s">
        <v>274</v>
      </c>
      <c r="F12" t="s">
        <v>468</v>
      </c>
    </row>
    <row r="13" spans="1:6" ht="12.75">
      <c r="A13" s="1" t="s">
        <v>15</v>
      </c>
      <c r="B13" s="1">
        <v>1</v>
      </c>
      <c r="C13" t="s">
        <v>16</v>
      </c>
      <c r="D13" t="s">
        <v>356</v>
      </c>
      <c r="E13" t="s">
        <v>265</v>
      </c>
      <c r="F13" t="s">
        <v>468</v>
      </c>
    </row>
    <row r="14" spans="1:6" ht="12.75">
      <c r="A14" s="1" t="s">
        <v>15</v>
      </c>
      <c r="B14" s="1">
        <v>3</v>
      </c>
      <c r="C14" t="s">
        <v>16</v>
      </c>
      <c r="D14" t="s">
        <v>476</v>
      </c>
      <c r="E14" t="s">
        <v>266</v>
      </c>
      <c r="F14" t="s">
        <v>468</v>
      </c>
    </row>
    <row r="15" spans="1:6" ht="12.75">
      <c r="A15" s="1" t="s">
        <v>15</v>
      </c>
      <c r="B15" s="1">
        <v>1</v>
      </c>
      <c r="C15" t="s">
        <v>16</v>
      </c>
      <c r="D15" t="s">
        <v>477</v>
      </c>
      <c r="E15" t="s">
        <v>266</v>
      </c>
      <c r="F15" t="s">
        <v>468</v>
      </c>
    </row>
    <row r="16" spans="1:6" ht="12.75">
      <c r="A16" s="1" t="s">
        <v>15</v>
      </c>
      <c r="B16" s="1">
        <v>1</v>
      </c>
      <c r="C16" t="s">
        <v>16</v>
      </c>
      <c r="D16" t="s">
        <v>280</v>
      </c>
      <c r="E16" t="s">
        <v>266</v>
      </c>
      <c r="F16" t="s">
        <v>468</v>
      </c>
    </row>
    <row r="17" spans="1:6" ht="12.75">
      <c r="A17" s="1" t="s">
        <v>17</v>
      </c>
      <c r="B17" s="1">
        <v>1</v>
      </c>
      <c r="C17" t="s">
        <v>18</v>
      </c>
      <c r="D17" t="s">
        <v>432</v>
      </c>
      <c r="E17" t="s">
        <v>266</v>
      </c>
      <c r="F17" t="s">
        <v>468</v>
      </c>
    </row>
    <row r="18" spans="1:6" ht="12.75">
      <c r="A18" s="1" t="s">
        <v>17</v>
      </c>
      <c r="B18" s="1">
        <v>12</v>
      </c>
      <c r="C18" t="s">
        <v>18</v>
      </c>
      <c r="D18" t="s">
        <v>476</v>
      </c>
      <c r="E18" t="s">
        <v>266</v>
      </c>
      <c r="F18" t="s">
        <v>468</v>
      </c>
    </row>
    <row r="19" spans="1:6" ht="12.75">
      <c r="A19" s="1" t="s">
        <v>17</v>
      </c>
      <c r="B19" s="1">
        <v>1</v>
      </c>
      <c r="C19" t="s">
        <v>18</v>
      </c>
      <c r="D19" t="s">
        <v>424</v>
      </c>
      <c r="E19" t="s">
        <v>266</v>
      </c>
      <c r="F19" t="s">
        <v>468</v>
      </c>
    </row>
    <row r="20" spans="1:6" ht="12.75">
      <c r="A20" s="1" t="s">
        <v>17</v>
      </c>
      <c r="B20" s="1">
        <v>2</v>
      </c>
      <c r="C20" t="s">
        <v>18</v>
      </c>
      <c r="D20" t="s">
        <v>478</v>
      </c>
      <c r="E20" t="s">
        <v>266</v>
      </c>
      <c r="F20" t="s">
        <v>468</v>
      </c>
    </row>
    <row r="21" spans="1:6" ht="12.75">
      <c r="A21" s="1" t="s">
        <v>17</v>
      </c>
      <c r="B21" s="1">
        <v>1</v>
      </c>
      <c r="C21" t="s">
        <v>18</v>
      </c>
      <c r="D21" t="s">
        <v>479</v>
      </c>
      <c r="E21" t="s">
        <v>266</v>
      </c>
      <c r="F21" t="s">
        <v>468</v>
      </c>
    </row>
    <row r="22" spans="1:6" ht="12.75">
      <c r="A22" s="1" t="s">
        <v>19</v>
      </c>
      <c r="B22" s="1">
        <v>3</v>
      </c>
      <c r="C22" t="s">
        <v>20</v>
      </c>
      <c r="D22" t="s">
        <v>349</v>
      </c>
      <c r="E22" t="s">
        <v>265</v>
      </c>
      <c r="F22" t="s">
        <v>468</v>
      </c>
    </row>
    <row r="23" spans="1:6" ht="12.75">
      <c r="A23" s="1" t="s">
        <v>19</v>
      </c>
      <c r="B23" s="1">
        <v>1</v>
      </c>
      <c r="C23" t="s">
        <v>20</v>
      </c>
      <c r="D23" t="s">
        <v>395</v>
      </c>
      <c r="E23" t="s">
        <v>266</v>
      </c>
      <c r="F23" t="s">
        <v>468</v>
      </c>
    </row>
    <row r="24" spans="1:6" ht="12.75">
      <c r="A24" s="1" t="s">
        <v>21</v>
      </c>
      <c r="B24" s="1">
        <v>1</v>
      </c>
      <c r="C24" t="s">
        <v>311</v>
      </c>
      <c r="D24" t="s">
        <v>272</v>
      </c>
      <c r="E24" t="s">
        <v>265</v>
      </c>
      <c r="F24" t="s">
        <v>468</v>
      </c>
    </row>
    <row r="25" spans="1:6" ht="12.75">
      <c r="A25" s="1" t="s">
        <v>21</v>
      </c>
      <c r="B25" s="1">
        <v>2</v>
      </c>
      <c r="C25" t="s">
        <v>271</v>
      </c>
      <c r="D25" t="s">
        <v>272</v>
      </c>
      <c r="E25" t="s">
        <v>265</v>
      </c>
      <c r="F25" t="s">
        <v>468</v>
      </c>
    </row>
    <row r="26" spans="1:6" ht="12.75">
      <c r="A26" s="1" t="s">
        <v>21</v>
      </c>
      <c r="B26" s="1">
        <v>2</v>
      </c>
      <c r="C26" t="s">
        <v>270</v>
      </c>
      <c r="D26" t="s">
        <v>272</v>
      </c>
      <c r="E26" t="s">
        <v>265</v>
      </c>
      <c r="F26" t="s">
        <v>468</v>
      </c>
    </row>
    <row r="27" spans="1:6" ht="12.75">
      <c r="A27" s="1" t="s">
        <v>21</v>
      </c>
      <c r="B27" s="1">
        <v>6</v>
      </c>
      <c r="C27" t="s">
        <v>271</v>
      </c>
      <c r="D27" t="s">
        <v>272</v>
      </c>
      <c r="E27" t="s">
        <v>266</v>
      </c>
      <c r="F27" t="s">
        <v>468</v>
      </c>
    </row>
    <row r="28" spans="1:6" ht="12.75">
      <c r="A28" s="1" t="s">
        <v>21</v>
      </c>
      <c r="B28" s="1">
        <v>1</v>
      </c>
      <c r="C28" t="s">
        <v>271</v>
      </c>
      <c r="D28" t="s">
        <v>272</v>
      </c>
      <c r="E28" t="s">
        <v>266</v>
      </c>
      <c r="F28" t="s">
        <v>468</v>
      </c>
    </row>
    <row r="29" spans="1:6" ht="12.75">
      <c r="A29" s="1" t="s">
        <v>21</v>
      </c>
      <c r="B29" s="1">
        <v>1</v>
      </c>
      <c r="C29" t="s">
        <v>270</v>
      </c>
      <c r="D29" t="s">
        <v>272</v>
      </c>
      <c r="E29" t="s">
        <v>266</v>
      </c>
      <c r="F29" t="s">
        <v>468</v>
      </c>
    </row>
    <row r="30" spans="1:6" ht="12.75">
      <c r="A30" s="1" t="s">
        <v>21</v>
      </c>
      <c r="B30" s="1">
        <v>1</v>
      </c>
      <c r="C30" t="s">
        <v>270</v>
      </c>
      <c r="D30" t="s">
        <v>272</v>
      </c>
      <c r="E30" t="s">
        <v>266</v>
      </c>
      <c r="F30" t="s">
        <v>468</v>
      </c>
    </row>
    <row r="31" spans="1:6" ht="12.75">
      <c r="A31" s="1" t="s">
        <v>312</v>
      </c>
      <c r="B31" s="1">
        <v>1</v>
      </c>
      <c r="C31" t="s">
        <v>313</v>
      </c>
      <c r="D31" t="s">
        <v>272</v>
      </c>
      <c r="E31" t="s">
        <v>266</v>
      </c>
      <c r="F31" t="s">
        <v>468</v>
      </c>
    </row>
    <row r="32" spans="1:6" ht="12.75">
      <c r="A32" s="1" t="s">
        <v>22</v>
      </c>
      <c r="B32" s="1">
        <v>1</v>
      </c>
      <c r="C32" t="s">
        <v>26</v>
      </c>
      <c r="D32" t="s">
        <v>273</v>
      </c>
      <c r="F32" t="s">
        <v>468</v>
      </c>
    </row>
    <row r="33" spans="1:6" ht="12.75">
      <c r="A33" s="1" t="s">
        <v>22</v>
      </c>
      <c r="B33" s="1">
        <v>1</v>
      </c>
      <c r="C33" t="s">
        <v>28</v>
      </c>
      <c r="D33" t="s">
        <v>480</v>
      </c>
      <c r="F33" t="s">
        <v>468</v>
      </c>
    </row>
    <row r="34" spans="1:6" ht="12.75">
      <c r="A34" s="1" t="s">
        <v>22</v>
      </c>
      <c r="B34" s="1">
        <v>1</v>
      </c>
      <c r="C34" t="s">
        <v>24</v>
      </c>
      <c r="D34" t="s">
        <v>481</v>
      </c>
      <c r="E34" t="s">
        <v>274</v>
      </c>
      <c r="F34" t="s">
        <v>468</v>
      </c>
    </row>
    <row r="35" spans="1:6" ht="12.75">
      <c r="A35" s="1" t="s">
        <v>22</v>
      </c>
      <c r="B35" s="1">
        <v>1</v>
      </c>
      <c r="C35" t="s">
        <v>26</v>
      </c>
      <c r="D35" t="s">
        <v>482</v>
      </c>
      <c r="E35" t="s">
        <v>274</v>
      </c>
      <c r="F35" t="s">
        <v>468</v>
      </c>
    </row>
    <row r="36" spans="1:6" ht="12.75">
      <c r="A36" s="1" t="s">
        <v>22</v>
      </c>
      <c r="B36" s="1">
        <v>1</v>
      </c>
      <c r="C36" t="s">
        <v>26</v>
      </c>
      <c r="D36" t="s">
        <v>273</v>
      </c>
      <c r="E36" t="s">
        <v>274</v>
      </c>
      <c r="F36" t="s">
        <v>468</v>
      </c>
    </row>
    <row r="37" spans="1:6" ht="12.75">
      <c r="A37" s="1" t="s">
        <v>22</v>
      </c>
      <c r="B37" s="1">
        <v>1</v>
      </c>
      <c r="C37" t="s">
        <v>26</v>
      </c>
      <c r="D37" t="s">
        <v>483</v>
      </c>
      <c r="E37" t="s">
        <v>274</v>
      </c>
      <c r="F37" t="s">
        <v>468</v>
      </c>
    </row>
    <row r="38" spans="1:6" ht="12.75">
      <c r="A38" s="1" t="s">
        <v>22</v>
      </c>
      <c r="B38" s="1">
        <v>1</v>
      </c>
      <c r="C38" t="s">
        <v>26</v>
      </c>
      <c r="D38" t="s">
        <v>484</v>
      </c>
      <c r="E38" t="s">
        <v>274</v>
      </c>
      <c r="F38" t="s">
        <v>468</v>
      </c>
    </row>
    <row r="39" spans="1:6" ht="12.75">
      <c r="A39" s="1" t="s">
        <v>22</v>
      </c>
      <c r="B39" s="1">
        <v>1</v>
      </c>
      <c r="C39" t="s">
        <v>28</v>
      </c>
      <c r="D39" t="s">
        <v>485</v>
      </c>
      <c r="E39" t="s">
        <v>274</v>
      </c>
      <c r="F39" t="s">
        <v>468</v>
      </c>
    </row>
    <row r="40" spans="1:6" ht="12.75">
      <c r="A40" s="1" t="s">
        <v>22</v>
      </c>
      <c r="B40" s="1">
        <v>1</v>
      </c>
      <c r="C40" t="s">
        <v>28</v>
      </c>
      <c r="D40" t="s">
        <v>486</v>
      </c>
      <c r="E40" t="s">
        <v>274</v>
      </c>
      <c r="F40" t="s">
        <v>468</v>
      </c>
    </row>
    <row r="41" spans="1:6" ht="12.75">
      <c r="A41" s="1" t="s">
        <v>22</v>
      </c>
      <c r="B41" s="1">
        <v>1</v>
      </c>
      <c r="C41" t="s">
        <v>23</v>
      </c>
      <c r="D41" t="s">
        <v>328</v>
      </c>
      <c r="E41" t="s">
        <v>265</v>
      </c>
      <c r="F41" t="s">
        <v>468</v>
      </c>
    </row>
    <row r="42" spans="1:6" ht="12.75">
      <c r="A42" s="1" t="s">
        <v>22</v>
      </c>
      <c r="B42" s="1">
        <v>1</v>
      </c>
      <c r="C42" t="s">
        <v>23</v>
      </c>
      <c r="D42" t="s">
        <v>332</v>
      </c>
      <c r="E42" t="s">
        <v>265</v>
      </c>
      <c r="F42" t="s">
        <v>468</v>
      </c>
    </row>
    <row r="43" spans="1:6" ht="12.75">
      <c r="A43" s="1" t="s">
        <v>22</v>
      </c>
      <c r="B43" s="1">
        <v>1</v>
      </c>
      <c r="C43" t="s">
        <v>25</v>
      </c>
      <c r="D43" t="s">
        <v>280</v>
      </c>
      <c r="E43" t="s">
        <v>265</v>
      </c>
      <c r="F43" t="s">
        <v>468</v>
      </c>
    </row>
    <row r="44" spans="1:6" ht="12.75">
      <c r="A44" s="1" t="s">
        <v>22</v>
      </c>
      <c r="B44" s="1">
        <v>1</v>
      </c>
      <c r="C44" t="s">
        <v>26</v>
      </c>
      <c r="D44" t="s">
        <v>361</v>
      </c>
      <c r="E44" t="s">
        <v>265</v>
      </c>
      <c r="F44" t="s">
        <v>468</v>
      </c>
    </row>
    <row r="45" spans="1:6" ht="12.75">
      <c r="A45" s="1" t="s">
        <v>22</v>
      </c>
      <c r="B45" s="1">
        <v>1</v>
      </c>
      <c r="C45" t="s">
        <v>26</v>
      </c>
      <c r="D45" t="s">
        <v>487</v>
      </c>
      <c r="E45" t="s">
        <v>265</v>
      </c>
      <c r="F45" t="s">
        <v>468</v>
      </c>
    </row>
    <row r="46" spans="1:6" ht="12.75">
      <c r="A46" s="1" t="s">
        <v>22</v>
      </c>
      <c r="B46" s="1">
        <v>1</v>
      </c>
      <c r="C46" t="s">
        <v>26</v>
      </c>
      <c r="D46" t="s">
        <v>280</v>
      </c>
      <c r="E46" t="s">
        <v>265</v>
      </c>
      <c r="F46" t="s">
        <v>468</v>
      </c>
    </row>
    <row r="47" spans="1:6" ht="12.75">
      <c r="A47" s="1" t="s">
        <v>22</v>
      </c>
      <c r="B47" s="1">
        <v>1</v>
      </c>
      <c r="C47" t="s">
        <v>27</v>
      </c>
      <c r="D47" t="s">
        <v>461</v>
      </c>
      <c r="E47" t="s">
        <v>265</v>
      </c>
      <c r="F47" t="s">
        <v>468</v>
      </c>
    </row>
    <row r="48" spans="1:6" ht="12.75">
      <c r="A48" s="1" t="s">
        <v>22</v>
      </c>
      <c r="B48" s="1">
        <v>1</v>
      </c>
      <c r="C48" t="s">
        <v>27</v>
      </c>
      <c r="D48" t="s">
        <v>488</v>
      </c>
      <c r="E48" t="s">
        <v>265</v>
      </c>
      <c r="F48" t="s">
        <v>468</v>
      </c>
    </row>
    <row r="49" spans="1:6" ht="12.75">
      <c r="A49" s="1" t="s">
        <v>22</v>
      </c>
      <c r="B49" s="1">
        <v>1</v>
      </c>
      <c r="C49" t="s">
        <v>28</v>
      </c>
      <c r="D49" t="s">
        <v>433</v>
      </c>
      <c r="E49" t="s">
        <v>265</v>
      </c>
      <c r="F49" t="s">
        <v>468</v>
      </c>
    </row>
    <row r="50" spans="1:6" ht="12.75">
      <c r="A50" s="1" t="s">
        <v>22</v>
      </c>
      <c r="B50" s="1">
        <v>1</v>
      </c>
      <c r="C50" t="s">
        <v>28</v>
      </c>
      <c r="D50" t="s">
        <v>489</v>
      </c>
      <c r="E50" t="s">
        <v>265</v>
      </c>
      <c r="F50" t="s">
        <v>468</v>
      </c>
    </row>
    <row r="51" spans="1:6" ht="12.75">
      <c r="A51" s="1" t="s">
        <v>22</v>
      </c>
      <c r="B51" s="1">
        <v>1</v>
      </c>
      <c r="C51" t="s">
        <v>26</v>
      </c>
      <c r="D51" t="s">
        <v>280</v>
      </c>
      <c r="E51" t="s">
        <v>266</v>
      </c>
      <c r="F51" t="s">
        <v>468</v>
      </c>
    </row>
    <row r="52" spans="1:6" ht="12.75">
      <c r="A52" s="1" t="s">
        <v>22</v>
      </c>
      <c r="B52" s="1">
        <v>1</v>
      </c>
      <c r="C52" t="s">
        <v>26</v>
      </c>
      <c r="D52" t="s">
        <v>395</v>
      </c>
      <c r="E52" t="s">
        <v>266</v>
      </c>
      <c r="F52" t="s">
        <v>468</v>
      </c>
    </row>
    <row r="53" spans="1:6" ht="12.75">
      <c r="A53" s="1" t="s">
        <v>22</v>
      </c>
      <c r="B53" s="1">
        <v>3</v>
      </c>
      <c r="C53" t="s">
        <v>26</v>
      </c>
      <c r="D53" t="s">
        <v>291</v>
      </c>
      <c r="E53" t="s">
        <v>266</v>
      </c>
      <c r="F53" t="s">
        <v>468</v>
      </c>
    </row>
    <row r="54" spans="1:6" ht="12.75">
      <c r="A54" s="1" t="s">
        <v>22</v>
      </c>
      <c r="B54" s="1">
        <v>1</v>
      </c>
      <c r="C54" t="s">
        <v>27</v>
      </c>
      <c r="D54" t="s">
        <v>291</v>
      </c>
      <c r="E54" t="s">
        <v>266</v>
      </c>
      <c r="F54" t="s">
        <v>468</v>
      </c>
    </row>
    <row r="55" spans="1:6" ht="12.75">
      <c r="A55" s="1" t="s">
        <v>22</v>
      </c>
      <c r="B55" s="1">
        <v>1</v>
      </c>
      <c r="C55" t="s">
        <v>28</v>
      </c>
      <c r="D55" t="s">
        <v>395</v>
      </c>
      <c r="E55" t="s">
        <v>266</v>
      </c>
      <c r="F55" t="s">
        <v>468</v>
      </c>
    </row>
    <row r="56" spans="1:6" ht="12.75">
      <c r="A56" s="1" t="s">
        <v>22</v>
      </c>
      <c r="B56" s="1">
        <v>1</v>
      </c>
      <c r="C56" t="s">
        <v>26</v>
      </c>
      <c r="D56" t="s">
        <v>269</v>
      </c>
      <c r="E56" t="s">
        <v>293</v>
      </c>
      <c r="F56" t="s">
        <v>468</v>
      </c>
    </row>
    <row r="57" spans="1:6" ht="12.75">
      <c r="A57" s="1" t="s">
        <v>22</v>
      </c>
      <c r="B57" s="1">
        <v>1</v>
      </c>
      <c r="C57" t="s">
        <v>26</v>
      </c>
      <c r="D57" t="s">
        <v>437</v>
      </c>
      <c r="E57" t="s">
        <v>293</v>
      </c>
      <c r="F57" t="s">
        <v>468</v>
      </c>
    </row>
    <row r="58" spans="1:6" ht="12.75">
      <c r="A58" s="1" t="s">
        <v>29</v>
      </c>
      <c r="B58" s="1">
        <v>1</v>
      </c>
      <c r="C58" t="s">
        <v>187</v>
      </c>
      <c r="D58" t="s">
        <v>365</v>
      </c>
      <c r="E58" t="s">
        <v>265</v>
      </c>
      <c r="F58" t="s">
        <v>468</v>
      </c>
    </row>
    <row r="59" spans="1:6" ht="12.75">
      <c r="A59" s="1" t="s">
        <v>31</v>
      </c>
      <c r="B59" s="1">
        <v>1</v>
      </c>
      <c r="C59" t="s">
        <v>12</v>
      </c>
      <c r="D59" t="s">
        <v>490</v>
      </c>
      <c r="F59" t="s">
        <v>468</v>
      </c>
    </row>
    <row r="60" spans="1:6" ht="12.75">
      <c r="A60" s="1" t="s">
        <v>31</v>
      </c>
      <c r="B60" s="1">
        <v>1</v>
      </c>
      <c r="C60" t="s">
        <v>12</v>
      </c>
      <c r="D60" t="s">
        <v>447</v>
      </c>
      <c r="E60" t="s">
        <v>265</v>
      </c>
      <c r="F60" t="s">
        <v>468</v>
      </c>
    </row>
    <row r="61" spans="1:6" ht="12.75">
      <c r="A61" s="1" t="s">
        <v>31</v>
      </c>
      <c r="B61" s="1">
        <v>1</v>
      </c>
      <c r="C61" t="s">
        <v>12</v>
      </c>
      <c r="D61" t="s">
        <v>491</v>
      </c>
      <c r="E61" t="s">
        <v>265</v>
      </c>
      <c r="F61" t="s">
        <v>468</v>
      </c>
    </row>
    <row r="62" spans="1:6" ht="12.75">
      <c r="A62" s="1" t="s">
        <v>31</v>
      </c>
      <c r="B62" s="1">
        <v>1</v>
      </c>
      <c r="C62" t="s">
        <v>297</v>
      </c>
      <c r="D62" t="s">
        <v>299</v>
      </c>
      <c r="E62" t="s">
        <v>265</v>
      </c>
      <c r="F62" t="s">
        <v>468</v>
      </c>
    </row>
    <row r="63" spans="1:6" ht="12.75">
      <c r="A63" s="1" t="s">
        <v>31</v>
      </c>
      <c r="B63" s="1">
        <v>1</v>
      </c>
      <c r="C63" t="s">
        <v>297</v>
      </c>
      <c r="D63" t="s">
        <v>299</v>
      </c>
      <c r="E63" t="s">
        <v>266</v>
      </c>
      <c r="F63" t="s">
        <v>468</v>
      </c>
    </row>
    <row r="64" spans="1:6" ht="12.75">
      <c r="A64" s="1" t="s">
        <v>7</v>
      </c>
      <c r="B64" s="1">
        <v>1</v>
      </c>
      <c r="C64" t="s">
        <v>257</v>
      </c>
      <c r="D64" t="s">
        <v>330</v>
      </c>
      <c r="E64" t="s">
        <v>265</v>
      </c>
      <c r="F64" t="s">
        <v>492</v>
      </c>
    </row>
    <row r="65" spans="1:6" ht="12.75">
      <c r="A65" s="1" t="s">
        <v>10</v>
      </c>
      <c r="B65" s="1">
        <v>1</v>
      </c>
      <c r="C65" t="s">
        <v>333</v>
      </c>
      <c r="D65" t="s">
        <v>493</v>
      </c>
      <c r="E65" t="s">
        <v>265</v>
      </c>
      <c r="F65" t="s">
        <v>492</v>
      </c>
    </row>
    <row r="66" spans="1:6" ht="12.75">
      <c r="A66" s="1" t="s">
        <v>75</v>
      </c>
      <c r="B66" s="1">
        <v>1</v>
      </c>
      <c r="C66" t="s">
        <v>470</v>
      </c>
      <c r="D66" t="s">
        <v>424</v>
      </c>
      <c r="E66" t="s">
        <v>266</v>
      </c>
      <c r="F66" t="s">
        <v>492</v>
      </c>
    </row>
    <row r="67" spans="1:6" ht="12.75">
      <c r="A67" s="1" t="s">
        <v>11</v>
      </c>
      <c r="B67" s="1">
        <v>1</v>
      </c>
      <c r="C67" t="s">
        <v>12</v>
      </c>
      <c r="D67" t="s">
        <v>494</v>
      </c>
      <c r="E67" t="s">
        <v>274</v>
      </c>
      <c r="F67" t="s">
        <v>492</v>
      </c>
    </row>
    <row r="68" spans="1:6" ht="12.75">
      <c r="A68" s="1" t="s">
        <v>11</v>
      </c>
      <c r="B68" s="1">
        <v>1</v>
      </c>
      <c r="C68" t="s">
        <v>12</v>
      </c>
      <c r="D68" t="s">
        <v>495</v>
      </c>
      <c r="E68" t="s">
        <v>265</v>
      </c>
      <c r="F68" t="s">
        <v>492</v>
      </c>
    </row>
    <row r="69" spans="1:6" ht="12.75">
      <c r="A69" s="1" t="s">
        <v>11</v>
      </c>
      <c r="B69" s="1">
        <v>1</v>
      </c>
      <c r="C69" t="s">
        <v>12</v>
      </c>
      <c r="D69" t="s">
        <v>496</v>
      </c>
      <c r="E69" t="s">
        <v>265</v>
      </c>
      <c r="F69" t="s">
        <v>492</v>
      </c>
    </row>
    <row r="70" spans="1:6" ht="12.75">
      <c r="A70" s="1" t="s">
        <v>11</v>
      </c>
      <c r="B70" s="1">
        <v>1</v>
      </c>
      <c r="C70" t="s">
        <v>418</v>
      </c>
      <c r="D70" t="s">
        <v>419</v>
      </c>
      <c r="E70" t="s">
        <v>265</v>
      </c>
      <c r="F70" t="s">
        <v>492</v>
      </c>
    </row>
    <row r="71" spans="1:6" ht="12.75">
      <c r="A71" s="1" t="s">
        <v>11</v>
      </c>
      <c r="B71" s="1">
        <v>1</v>
      </c>
      <c r="C71" t="s">
        <v>12</v>
      </c>
      <c r="D71" t="s">
        <v>497</v>
      </c>
      <c r="E71" t="s">
        <v>266</v>
      </c>
      <c r="F71" t="s">
        <v>492</v>
      </c>
    </row>
    <row r="72" spans="1:6" ht="12.75">
      <c r="A72" s="1" t="s">
        <v>11</v>
      </c>
      <c r="B72" s="1">
        <v>1</v>
      </c>
      <c r="C72" t="s">
        <v>12</v>
      </c>
      <c r="D72" t="s">
        <v>498</v>
      </c>
      <c r="E72" t="s">
        <v>266</v>
      </c>
      <c r="F72" t="s">
        <v>492</v>
      </c>
    </row>
    <row r="73" spans="1:6" ht="12.75">
      <c r="A73" s="1" t="s">
        <v>13</v>
      </c>
      <c r="B73" s="1">
        <v>1</v>
      </c>
      <c r="C73" t="s">
        <v>14</v>
      </c>
      <c r="D73" t="s">
        <v>499</v>
      </c>
      <c r="E73" t="s">
        <v>265</v>
      </c>
      <c r="F73" t="s">
        <v>492</v>
      </c>
    </row>
    <row r="74" spans="1:6" ht="12.75">
      <c r="A74" s="1" t="s">
        <v>13</v>
      </c>
      <c r="B74" s="1">
        <v>1</v>
      </c>
      <c r="C74" t="s">
        <v>14</v>
      </c>
      <c r="D74" t="s">
        <v>278</v>
      </c>
      <c r="E74" t="s">
        <v>265</v>
      </c>
      <c r="F74" t="s">
        <v>492</v>
      </c>
    </row>
    <row r="75" spans="1:6" ht="12.75">
      <c r="A75" s="1" t="s">
        <v>13</v>
      </c>
      <c r="B75" s="1">
        <v>7</v>
      </c>
      <c r="C75" t="s">
        <v>14</v>
      </c>
      <c r="D75" t="s">
        <v>424</v>
      </c>
      <c r="E75" t="s">
        <v>266</v>
      </c>
      <c r="F75" t="s">
        <v>492</v>
      </c>
    </row>
    <row r="76" spans="1:6" ht="12.75">
      <c r="A76" s="1" t="s">
        <v>17</v>
      </c>
      <c r="B76" s="1">
        <v>1</v>
      </c>
      <c r="C76" t="s">
        <v>18</v>
      </c>
      <c r="D76" t="s">
        <v>393</v>
      </c>
      <c r="E76" t="s">
        <v>265</v>
      </c>
      <c r="F76" t="s">
        <v>492</v>
      </c>
    </row>
    <row r="77" spans="1:6" ht="12.75">
      <c r="A77" s="1" t="s">
        <v>17</v>
      </c>
      <c r="B77" s="1">
        <v>1</v>
      </c>
      <c r="C77" t="s">
        <v>18</v>
      </c>
      <c r="D77" t="s">
        <v>424</v>
      </c>
      <c r="E77" t="s">
        <v>265</v>
      </c>
      <c r="F77" t="s">
        <v>492</v>
      </c>
    </row>
    <row r="78" spans="1:6" ht="12.75">
      <c r="A78" s="1" t="s">
        <v>17</v>
      </c>
      <c r="B78" s="1">
        <v>1</v>
      </c>
      <c r="C78" t="s">
        <v>18</v>
      </c>
      <c r="D78" t="s">
        <v>476</v>
      </c>
      <c r="E78" t="s">
        <v>266</v>
      </c>
      <c r="F78" t="s">
        <v>492</v>
      </c>
    </row>
    <row r="79" spans="1:6" ht="12.75">
      <c r="A79" s="1" t="s">
        <v>17</v>
      </c>
      <c r="B79" s="1">
        <v>2</v>
      </c>
      <c r="C79" t="s">
        <v>18</v>
      </c>
      <c r="D79" t="s">
        <v>307</v>
      </c>
      <c r="E79" t="s">
        <v>266</v>
      </c>
      <c r="F79" t="s">
        <v>492</v>
      </c>
    </row>
    <row r="80" spans="1:6" ht="12.75">
      <c r="A80" s="1" t="s">
        <v>17</v>
      </c>
      <c r="B80" s="1">
        <v>8</v>
      </c>
      <c r="C80" t="s">
        <v>18</v>
      </c>
      <c r="D80" t="s">
        <v>424</v>
      </c>
      <c r="E80" t="s">
        <v>266</v>
      </c>
      <c r="F80" t="s">
        <v>492</v>
      </c>
    </row>
    <row r="81" spans="1:6" ht="12.75">
      <c r="A81" s="1" t="s">
        <v>17</v>
      </c>
      <c r="B81" s="1">
        <v>3</v>
      </c>
      <c r="C81" t="s">
        <v>18</v>
      </c>
      <c r="D81" t="s">
        <v>478</v>
      </c>
      <c r="E81" t="s">
        <v>266</v>
      </c>
      <c r="F81" t="s">
        <v>492</v>
      </c>
    </row>
    <row r="82" spans="1:6" ht="12.75">
      <c r="A82" s="1" t="s">
        <v>17</v>
      </c>
      <c r="B82" s="1">
        <v>1</v>
      </c>
      <c r="C82" t="s">
        <v>18</v>
      </c>
      <c r="D82" t="s">
        <v>500</v>
      </c>
      <c r="E82" t="s">
        <v>266</v>
      </c>
      <c r="F82" t="s">
        <v>492</v>
      </c>
    </row>
    <row r="83" spans="1:6" ht="12.75">
      <c r="A83" s="1" t="s">
        <v>19</v>
      </c>
      <c r="B83" s="1">
        <v>1</v>
      </c>
      <c r="C83" t="s">
        <v>20</v>
      </c>
      <c r="D83" t="s">
        <v>309</v>
      </c>
      <c r="E83" t="s">
        <v>265</v>
      </c>
      <c r="F83" t="s">
        <v>492</v>
      </c>
    </row>
    <row r="84" spans="1:6" ht="12.75">
      <c r="A84" s="1" t="s">
        <v>19</v>
      </c>
      <c r="B84" s="1">
        <v>2</v>
      </c>
      <c r="C84" t="s">
        <v>20</v>
      </c>
      <c r="D84" t="s">
        <v>349</v>
      </c>
      <c r="E84" t="s">
        <v>265</v>
      </c>
      <c r="F84" t="s">
        <v>492</v>
      </c>
    </row>
    <row r="85" spans="1:6" ht="12.75">
      <c r="A85" s="1" t="s">
        <v>19</v>
      </c>
      <c r="B85" s="1">
        <v>1</v>
      </c>
      <c r="C85" t="s">
        <v>20</v>
      </c>
      <c r="D85" t="s">
        <v>395</v>
      </c>
      <c r="E85" t="s">
        <v>266</v>
      </c>
      <c r="F85" t="s">
        <v>492</v>
      </c>
    </row>
    <row r="86" spans="1:6" ht="12.75">
      <c r="A86" s="1" t="s">
        <v>21</v>
      </c>
      <c r="B86" s="1">
        <v>1</v>
      </c>
      <c r="C86" t="s">
        <v>271</v>
      </c>
      <c r="D86" t="s">
        <v>272</v>
      </c>
      <c r="E86" t="s">
        <v>265</v>
      </c>
      <c r="F86" t="s">
        <v>492</v>
      </c>
    </row>
    <row r="87" spans="1:6" ht="12.75">
      <c r="A87" s="1" t="s">
        <v>21</v>
      </c>
      <c r="B87" s="1">
        <v>1</v>
      </c>
      <c r="C87" t="s">
        <v>271</v>
      </c>
      <c r="D87" t="s">
        <v>501</v>
      </c>
      <c r="E87" t="s">
        <v>266</v>
      </c>
      <c r="F87" t="s">
        <v>492</v>
      </c>
    </row>
    <row r="88" spans="1:6" ht="12.75">
      <c r="A88" s="1" t="s">
        <v>21</v>
      </c>
      <c r="B88" s="1">
        <v>1</v>
      </c>
      <c r="C88" t="s">
        <v>271</v>
      </c>
      <c r="D88" t="s">
        <v>272</v>
      </c>
      <c r="E88" t="s">
        <v>266</v>
      </c>
      <c r="F88" t="s">
        <v>492</v>
      </c>
    </row>
    <row r="89" spans="1:6" ht="12.75">
      <c r="A89" s="1" t="s">
        <v>21</v>
      </c>
      <c r="B89" s="1">
        <v>4</v>
      </c>
      <c r="C89" t="s">
        <v>270</v>
      </c>
      <c r="D89" t="s">
        <v>272</v>
      </c>
      <c r="E89" t="s">
        <v>266</v>
      </c>
      <c r="F89" t="s">
        <v>492</v>
      </c>
    </row>
    <row r="90" spans="1:6" ht="12.75">
      <c r="A90" s="1" t="s">
        <v>22</v>
      </c>
      <c r="B90" s="1">
        <v>1</v>
      </c>
      <c r="C90" t="s">
        <v>25</v>
      </c>
      <c r="D90" t="s">
        <v>273</v>
      </c>
      <c r="E90" t="s">
        <v>274</v>
      </c>
      <c r="F90" t="s">
        <v>492</v>
      </c>
    </row>
    <row r="91" spans="1:6" ht="12.75">
      <c r="A91" s="1" t="s">
        <v>22</v>
      </c>
      <c r="B91" s="1">
        <v>1</v>
      </c>
      <c r="C91" t="s">
        <v>25</v>
      </c>
      <c r="D91" t="s">
        <v>502</v>
      </c>
      <c r="E91" t="s">
        <v>274</v>
      </c>
      <c r="F91" t="s">
        <v>492</v>
      </c>
    </row>
    <row r="92" spans="1:6" ht="12.75">
      <c r="A92" s="1" t="s">
        <v>22</v>
      </c>
      <c r="B92" s="1">
        <v>1</v>
      </c>
      <c r="C92" t="s">
        <v>26</v>
      </c>
      <c r="D92" t="s">
        <v>273</v>
      </c>
      <c r="E92" t="s">
        <v>274</v>
      </c>
      <c r="F92" t="s">
        <v>492</v>
      </c>
    </row>
    <row r="93" spans="1:6" ht="12.75">
      <c r="A93" s="1" t="s">
        <v>22</v>
      </c>
      <c r="B93" s="1">
        <v>1</v>
      </c>
      <c r="C93" t="s">
        <v>26</v>
      </c>
      <c r="D93" t="s">
        <v>267</v>
      </c>
      <c r="E93" t="s">
        <v>274</v>
      </c>
      <c r="F93" t="s">
        <v>492</v>
      </c>
    </row>
    <row r="94" spans="1:6" ht="12.75">
      <c r="A94" s="1" t="s">
        <v>22</v>
      </c>
      <c r="B94" s="1">
        <v>1</v>
      </c>
      <c r="C94" t="s">
        <v>28</v>
      </c>
      <c r="D94" t="s">
        <v>273</v>
      </c>
      <c r="E94" t="s">
        <v>274</v>
      </c>
      <c r="F94" t="s">
        <v>492</v>
      </c>
    </row>
    <row r="95" spans="1:6" ht="12.75">
      <c r="A95" s="1" t="s">
        <v>22</v>
      </c>
      <c r="B95" s="1">
        <v>1</v>
      </c>
      <c r="C95" t="s">
        <v>28</v>
      </c>
      <c r="D95" t="s">
        <v>392</v>
      </c>
      <c r="E95" t="s">
        <v>274</v>
      </c>
      <c r="F95" t="s">
        <v>492</v>
      </c>
    </row>
    <row r="96" spans="1:6" ht="12.75">
      <c r="A96" s="1" t="s">
        <v>22</v>
      </c>
      <c r="B96" s="1">
        <v>1</v>
      </c>
      <c r="C96" t="s">
        <v>23</v>
      </c>
      <c r="D96" t="s">
        <v>432</v>
      </c>
      <c r="E96" t="s">
        <v>265</v>
      </c>
      <c r="F96" t="s">
        <v>492</v>
      </c>
    </row>
    <row r="97" spans="1:6" ht="12.75">
      <c r="A97" s="1" t="s">
        <v>22</v>
      </c>
      <c r="B97" s="1">
        <v>1</v>
      </c>
      <c r="C97" t="s">
        <v>23</v>
      </c>
      <c r="D97" t="s">
        <v>393</v>
      </c>
      <c r="E97" t="s">
        <v>265</v>
      </c>
      <c r="F97" t="s">
        <v>492</v>
      </c>
    </row>
    <row r="98" spans="1:6" ht="12.75">
      <c r="A98" s="1" t="s">
        <v>22</v>
      </c>
      <c r="B98" s="1">
        <v>1</v>
      </c>
      <c r="C98" t="s">
        <v>25</v>
      </c>
      <c r="D98" t="s">
        <v>432</v>
      </c>
      <c r="E98" t="s">
        <v>265</v>
      </c>
      <c r="F98" t="s">
        <v>492</v>
      </c>
    </row>
    <row r="99" spans="1:6" ht="12.75">
      <c r="A99" s="1" t="s">
        <v>22</v>
      </c>
      <c r="B99" s="1">
        <v>1</v>
      </c>
      <c r="C99" t="s">
        <v>25</v>
      </c>
      <c r="D99" t="s">
        <v>503</v>
      </c>
      <c r="E99" t="s">
        <v>265</v>
      </c>
      <c r="F99" t="s">
        <v>492</v>
      </c>
    </row>
    <row r="100" spans="1:6" ht="12.75">
      <c r="A100" s="1" t="s">
        <v>22</v>
      </c>
      <c r="B100" s="1">
        <v>1</v>
      </c>
      <c r="C100" t="s">
        <v>26</v>
      </c>
      <c r="D100" t="s">
        <v>477</v>
      </c>
      <c r="E100" t="s">
        <v>265</v>
      </c>
      <c r="F100" t="s">
        <v>492</v>
      </c>
    </row>
    <row r="101" spans="1:6" ht="12.75">
      <c r="A101" s="1" t="s">
        <v>22</v>
      </c>
      <c r="B101" s="1">
        <v>1</v>
      </c>
      <c r="C101" t="s">
        <v>26</v>
      </c>
      <c r="D101" t="s">
        <v>358</v>
      </c>
      <c r="E101" t="s">
        <v>265</v>
      </c>
      <c r="F101" t="s">
        <v>492</v>
      </c>
    </row>
    <row r="102" spans="1:6" ht="12.75">
      <c r="A102" s="1" t="s">
        <v>22</v>
      </c>
      <c r="B102" s="1">
        <v>1</v>
      </c>
      <c r="C102" t="s">
        <v>26</v>
      </c>
      <c r="D102" t="s">
        <v>280</v>
      </c>
      <c r="E102" t="s">
        <v>265</v>
      </c>
      <c r="F102" t="s">
        <v>492</v>
      </c>
    </row>
    <row r="103" spans="1:6" ht="12.75">
      <c r="A103" s="1" t="s">
        <v>22</v>
      </c>
      <c r="B103" s="1">
        <v>1</v>
      </c>
      <c r="C103" t="s">
        <v>28</v>
      </c>
      <c r="D103" t="s">
        <v>395</v>
      </c>
      <c r="E103" t="s">
        <v>265</v>
      </c>
      <c r="F103" t="s">
        <v>492</v>
      </c>
    </row>
    <row r="104" spans="1:6" ht="12.75">
      <c r="A104" s="1" t="s">
        <v>22</v>
      </c>
      <c r="B104" s="1">
        <v>1</v>
      </c>
      <c r="C104" t="s">
        <v>23</v>
      </c>
      <c r="D104" t="s">
        <v>357</v>
      </c>
      <c r="E104" t="s">
        <v>266</v>
      </c>
      <c r="F104" t="s">
        <v>492</v>
      </c>
    </row>
    <row r="105" spans="1:6" ht="12.75">
      <c r="A105" s="1" t="s">
        <v>22</v>
      </c>
      <c r="B105" s="1">
        <v>1</v>
      </c>
      <c r="C105" t="s">
        <v>25</v>
      </c>
      <c r="D105" t="s">
        <v>322</v>
      </c>
      <c r="E105" t="s">
        <v>266</v>
      </c>
      <c r="F105" t="s">
        <v>492</v>
      </c>
    </row>
    <row r="106" spans="1:6" ht="12.75">
      <c r="A106" s="1" t="s">
        <v>22</v>
      </c>
      <c r="B106" s="1">
        <v>1</v>
      </c>
      <c r="C106" t="s">
        <v>26</v>
      </c>
      <c r="D106" t="s">
        <v>363</v>
      </c>
      <c r="E106" t="s">
        <v>266</v>
      </c>
      <c r="F106" t="s">
        <v>492</v>
      </c>
    </row>
    <row r="107" spans="1:6" ht="12.75">
      <c r="A107" s="1" t="s">
        <v>22</v>
      </c>
      <c r="B107" s="1">
        <v>1</v>
      </c>
      <c r="C107" t="s">
        <v>26</v>
      </c>
      <c r="D107" t="s">
        <v>283</v>
      </c>
      <c r="E107" t="s">
        <v>266</v>
      </c>
      <c r="F107" t="s">
        <v>492</v>
      </c>
    </row>
    <row r="108" spans="1:6" ht="12.75">
      <c r="A108" s="1" t="s">
        <v>22</v>
      </c>
      <c r="B108" s="1">
        <v>1</v>
      </c>
      <c r="C108" t="s">
        <v>27</v>
      </c>
      <c r="D108" t="s">
        <v>357</v>
      </c>
      <c r="E108" t="s">
        <v>266</v>
      </c>
      <c r="F108" t="s">
        <v>492</v>
      </c>
    </row>
    <row r="109" spans="1:6" ht="12.75">
      <c r="A109" s="1" t="s">
        <v>22</v>
      </c>
      <c r="B109" s="1">
        <v>1</v>
      </c>
      <c r="C109" t="s">
        <v>25</v>
      </c>
      <c r="D109" t="s">
        <v>504</v>
      </c>
      <c r="E109" t="s">
        <v>293</v>
      </c>
      <c r="F109" t="s">
        <v>492</v>
      </c>
    </row>
    <row r="110" spans="1:6" ht="12.75">
      <c r="A110" s="1" t="s">
        <v>22</v>
      </c>
      <c r="B110" s="1">
        <v>1</v>
      </c>
      <c r="C110" t="s">
        <v>25</v>
      </c>
      <c r="D110" t="s">
        <v>323</v>
      </c>
      <c r="E110" t="s">
        <v>293</v>
      </c>
      <c r="F110" t="s">
        <v>492</v>
      </c>
    </row>
    <row r="111" spans="1:6" ht="12.75">
      <c r="A111" s="1" t="s">
        <v>22</v>
      </c>
      <c r="B111" s="1">
        <v>1</v>
      </c>
      <c r="C111" t="s">
        <v>26</v>
      </c>
      <c r="D111" t="s">
        <v>505</v>
      </c>
      <c r="E111" t="s">
        <v>293</v>
      </c>
      <c r="F111" t="s">
        <v>492</v>
      </c>
    </row>
    <row r="112" spans="1:6" ht="12.75">
      <c r="A112" s="1" t="s">
        <v>22</v>
      </c>
      <c r="B112" s="1">
        <v>1</v>
      </c>
      <c r="C112" t="s">
        <v>26</v>
      </c>
      <c r="D112" t="s">
        <v>432</v>
      </c>
      <c r="E112" t="s">
        <v>293</v>
      </c>
      <c r="F112" t="s">
        <v>492</v>
      </c>
    </row>
    <row r="113" spans="1:6" ht="12.75">
      <c r="A113" s="1" t="s">
        <v>22</v>
      </c>
      <c r="B113" s="1">
        <v>2</v>
      </c>
      <c r="C113" t="s">
        <v>26</v>
      </c>
      <c r="D113" t="s">
        <v>309</v>
      </c>
      <c r="E113" t="s">
        <v>293</v>
      </c>
      <c r="F113" t="s">
        <v>492</v>
      </c>
    </row>
    <row r="114" spans="1:6" ht="12.75">
      <c r="A114" s="1" t="s">
        <v>31</v>
      </c>
      <c r="B114" s="1">
        <v>1</v>
      </c>
      <c r="C114" t="s">
        <v>12</v>
      </c>
      <c r="D114" t="s">
        <v>506</v>
      </c>
      <c r="E114" t="s">
        <v>265</v>
      </c>
      <c r="F114" t="s">
        <v>492</v>
      </c>
    </row>
    <row r="115" spans="1:6" ht="12.75">
      <c r="A115" s="1" t="s">
        <v>31</v>
      </c>
      <c r="B115" s="1">
        <v>1</v>
      </c>
      <c r="C115" t="s">
        <v>295</v>
      </c>
      <c r="D115" t="s">
        <v>303</v>
      </c>
      <c r="E115" t="s">
        <v>265</v>
      </c>
      <c r="F115" t="s">
        <v>492</v>
      </c>
    </row>
    <row r="116" spans="1:6" ht="12.75">
      <c r="A116" s="1" t="s">
        <v>31</v>
      </c>
      <c r="B116" s="1">
        <v>1</v>
      </c>
      <c r="C116" t="s">
        <v>295</v>
      </c>
      <c r="D116" t="s">
        <v>296</v>
      </c>
      <c r="E116" t="s">
        <v>266</v>
      </c>
      <c r="F116" t="s">
        <v>492</v>
      </c>
    </row>
    <row r="117" spans="1:6" ht="12.75">
      <c r="A117" s="1" t="s">
        <v>31</v>
      </c>
      <c r="B117" s="1">
        <v>3</v>
      </c>
      <c r="C117" t="s">
        <v>297</v>
      </c>
      <c r="D117" t="s">
        <v>299</v>
      </c>
      <c r="E117" t="s">
        <v>266</v>
      </c>
      <c r="F117" t="s">
        <v>492</v>
      </c>
    </row>
    <row r="118" spans="1:6" ht="12.75">
      <c r="A118" s="1" t="s">
        <v>21</v>
      </c>
      <c r="B118" s="1">
        <v>5</v>
      </c>
      <c r="C118" t="s">
        <v>271</v>
      </c>
      <c r="F118" t="s">
        <v>507</v>
      </c>
    </row>
    <row r="119" spans="1:6" ht="12.75">
      <c r="A119" s="1" t="s">
        <v>21</v>
      </c>
      <c r="B119" s="1">
        <v>1</v>
      </c>
      <c r="C119" t="s">
        <v>270</v>
      </c>
      <c r="F119" t="s">
        <v>507</v>
      </c>
    </row>
    <row r="120" spans="1:2" ht="12.75">
      <c r="A120" s="1"/>
      <c r="B120" s="1"/>
    </row>
    <row r="121" spans="1:2" ht="12.75">
      <c r="A121" s="1"/>
      <c r="B121" s="4">
        <f>SUM(B4:B120)</f>
        <v>170</v>
      </c>
    </row>
    <row r="122" spans="1:2" ht="12.75">
      <c r="A122" s="1"/>
      <c r="B122" s="1"/>
    </row>
    <row r="123" spans="1:6" ht="12.75">
      <c r="A123" s="3"/>
      <c r="B123" s="3"/>
      <c r="C123" s="3"/>
      <c r="D123" s="3"/>
      <c r="E123" s="3"/>
      <c r="F123" s="3"/>
    </row>
    <row r="124" ht="12.75">
      <c r="B124" s="4"/>
    </row>
  </sheetData>
  <printOptions gridLines="1" horizontalCentered="1" verticalCentered="1"/>
  <pageMargins left="0.3937007874015748" right="0" top="0.5905511811023623" bottom="0.3937007874015748" header="0.31496062992125984" footer="0"/>
  <pageSetup fitToHeight="2" fitToWidth="1" horizontalDpi="600" verticalDpi="600" orientation="portrait" paperSize="9" scale="96" r:id="rId1"/>
  <headerFooter alignWithMargins="0">
    <oddHeader>&amp;C&amp;"Arial,Fett"&amp;12&amp;EZuordnung von Hilfen zu den Trägern - RSD A - März 2007</oddHeader>
    <oddFooter>&amp;CSeite &amp;P von &amp;N</oddFooter>
  </headerFooter>
  <rowBreaks count="1" manualBreakCount="1">
    <brk id="6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140625" style="0" bestFit="1" customWidth="1"/>
    <col min="3" max="3" width="6.421875" style="1" customWidth="1"/>
    <col min="4" max="4" width="6.57421875" style="1" customWidth="1"/>
    <col min="5" max="5" width="11.7109375" style="1" customWidth="1"/>
    <col min="6" max="6" width="8.57421875" style="0" customWidth="1"/>
    <col min="7" max="7" width="11.8515625" style="0" customWidth="1"/>
    <col min="8" max="8" width="2.57421875" style="1" customWidth="1"/>
    <col min="9" max="9" width="8.28125" style="0" customWidth="1"/>
    <col min="10" max="10" width="19.140625" style="0" customWidth="1"/>
    <col min="12" max="12" width="2.28125" style="0" customWidth="1"/>
  </cols>
  <sheetData>
    <row r="1" spans="1:8" ht="15">
      <c r="A1" s="21" t="s">
        <v>114</v>
      </c>
      <c r="D1" s="80" t="s">
        <v>229</v>
      </c>
      <c r="E1" s="37"/>
      <c r="F1" s="29" t="s">
        <v>53</v>
      </c>
      <c r="G1" s="29" t="s">
        <v>131</v>
      </c>
      <c r="H1"/>
    </row>
    <row r="2" spans="1:11" ht="12.75">
      <c r="A2" s="4" t="s">
        <v>135</v>
      </c>
      <c r="B2" s="4" t="s">
        <v>0</v>
      </c>
      <c r="D2" s="4" t="s">
        <v>230</v>
      </c>
      <c r="E2" s="29"/>
      <c r="F2" s="29" t="s">
        <v>129</v>
      </c>
      <c r="G2" s="29" t="s">
        <v>132</v>
      </c>
      <c r="H2"/>
      <c r="I2" s="3" t="s">
        <v>139</v>
      </c>
      <c r="J2" s="1"/>
      <c r="K2" s="4" t="s">
        <v>138</v>
      </c>
    </row>
    <row r="3" spans="1:11" ht="12.75">
      <c r="A3" s="4" t="s">
        <v>136</v>
      </c>
      <c r="B3" s="4"/>
      <c r="C3" s="4" t="s">
        <v>226</v>
      </c>
      <c r="D3" s="4" t="s">
        <v>227</v>
      </c>
      <c r="E3" s="29" t="s">
        <v>125</v>
      </c>
      <c r="F3" s="29" t="s">
        <v>130</v>
      </c>
      <c r="G3" s="29" t="s">
        <v>130</v>
      </c>
      <c r="H3"/>
      <c r="I3" s="3" t="s">
        <v>140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>
        <v>7</v>
      </c>
      <c r="G4" s="36">
        <f>SUM(E4+E5+E6-F4)</f>
        <v>1</v>
      </c>
      <c r="H4" t="s">
        <v>57</v>
      </c>
      <c r="I4" s="21" t="s">
        <v>141</v>
      </c>
      <c r="J4" s="1" t="s">
        <v>160</v>
      </c>
      <c r="K4" s="27"/>
      <c r="L4" t="s">
        <v>91</v>
      </c>
    </row>
    <row r="5" spans="1:12" ht="12.75">
      <c r="A5" s="21" t="s">
        <v>7</v>
      </c>
      <c r="B5" t="s">
        <v>71</v>
      </c>
      <c r="C5" s="41">
        <v>7</v>
      </c>
      <c r="D5" s="42">
        <v>1</v>
      </c>
      <c r="E5" s="36">
        <f aca="true" t="shared" si="0" ref="E5:E11">SUM(C5:D5)</f>
        <v>8</v>
      </c>
      <c r="F5" s="36" t="s">
        <v>168</v>
      </c>
      <c r="G5" s="36" t="s">
        <v>161</v>
      </c>
      <c r="H5" t="s">
        <v>57</v>
      </c>
      <c r="I5" s="1" t="s">
        <v>141</v>
      </c>
      <c r="J5" s="1" t="s">
        <v>33</v>
      </c>
      <c r="K5" s="27">
        <v>2107.22</v>
      </c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168</v>
      </c>
      <c r="G6" s="36" t="s">
        <v>161</v>
      </c>
      <c r="H6" t="s">
        <v>59</v>
      </c>
      <c r="I6" s="1" t="s">
        <v>141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/>
      <c r="D7" s="42">
        <v>1</v>
      </c>
      <c r="E7" s="36">
        <f t="shared" si="0"/>
        <v>1</v>
      </c>
      <c r="F7" s="36">
        <v>1</v>
      </c>
      <c r="G7" s="36">
        <f>SUM(E7-F7)</f>
        <v>0</v>
      </c>
      <c r="H7" t="s">
        <v>58</v>
      </c>
      <c r="I7" s="21" t="s">
        <v>142</v>
      </c>
      <c r="J7" s="1" t="s">
        <v>48</v>
      </c>
      <c r="K7" s="27">
        <v>712.15</v>
      </c>
      <c r="L7" t="s">
        <v>91</v>
      </c>
    </row>
    <row r="8" spans="1:12" ht="12.75">
      <c r="A8" s="21" t="s">
        <v>10</v>
      </c>
      <c r="B8" t="s">
        <v>137</v>
      </c>
      <c r="C8" s="41"/>
      <c r="D8" s="42"/>
      <c r="E8" s="36">
        <f t="shared" si="0"/>
        <v>0</v>
      </c>
      <c r="F8" s="36">
        <v>4</v>
      </c>
      <c r="G8" s="36">
        <f>SUM(E8+E9+E11-F8)</f>
        <v>-2</v>
      </c>
      <c r="H8" t="s">
        <v>59</v>
      </c>
      <c r="I8" s="21" t="s">
        <v>143</v>
      </c>
      <c r="J8" s="1" t="s">
        <v>159</v>
      </c>
      <c r="K8" s="27"/>
      <c r="L8" t="s">
        <v>91</v>
      </c>
    </row>
    <row r="9" spans="1:12" ht="12.75">
      <c r="A9" s="21" t="s">
        <v>10</v>
      </c>
      <c r="B9" t="s">
        <v>134</v>
      </c>
      <c r="C9" s="41"/>
      <c r="D9" s="42">
        <v>2</v>
      </c>
      <c r="E9" s="36">
        <f t="shared" si="0"/>
        <v>2</v>
      </c>
      <c r="F9" s="36" t="s">
        <v>168</v>
      </c>
      <c r="G9" s="36" t="s">
        <v>162</v>
      </c>
      <c r="H9" t="s">
        <v>59</v>
      </c>
      <c r="I9" s="1" t="s">
        <v>143</v>
      </c>
      <c r="J9" s="1" t="s">
        <v>83</v>
      </c>
      <c r="K9" s="27">
        <v>3065.14</v>
      </c>
      <c r="L9" t="s">
        <v>91</v>
      </c>
    </row>
    <row r="10" spans="1:12" ht="12.75">
      <c r="A10" s="21" t="s">
        <v>75</v>
      </c>
      <c r="B10" t="s">
        <v>76</v>
      </c>
      <c r="C10" s="41"/>
      <c r="D10" s="42">
        <v>1</v>
      </c>
      <c r="E10" s="36">
        <f t="shared" si="0"/>
        <v>1</v>
      </c>
      <c r="F10" s="36">
        <v>1</v>
      </c>
      <c r="G10" s="36">
        <f>SUM(E10-F10)</f>
        <v>0</v>
      </c>
      <c r="H10" t="s">
        <v>58</v>
      </c>
      <c r="I10" s="21" t="s">
        <v>144</v>
      </c>
      <c r="J10" s="1" t="s">
        <v>77</v>
      </c>
      <c r="K10" s="27">
        <v>1661.12</v>
      </c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168</v>
      </c>
      <c r="G11" s="36" t="s">
        <v>162</v>
      </c>
      <c r="H11" t="s">
        <v>59</v>
      </c>
      <c r="I11" s="1" t="s">
        <v>143</v>
      </c>
      <c r="J11" s="1" t="s">
        <v>84</v>
      </c>
      <c r="K11" s="27"/>
      <c r="L11" t="s">
        <v>91</v>
      </c>
    </row>
    <row r="12" spans="1:11" ht="12.75">
      <c r="A12" s="21"/>
      <c r="C12" s="36" t="s">
        <v>169</v>
      </c>
      <c r="D12" s="36" t="s">
        <v>169</v>
      </c>
      <c r="E12" s="36" t="s">
        <v>169</v>
      </c>
      <c r="F12" s="36" t="s">
        <v>169</v>
      </c>
      <c r="G12" s="36" t="s">
        <v>169</v>
      </c>
      <c r="H12"/>
      <c r="I12" s="1"/>
      <c r="J12" s="1"/>
      <c r="K12" s="28" t="s">
        <v>169</v>
      </c>
    </row>
    <row r="13" spans="1:12" ht="12.75">
      <c r="A13" s="21" t="s">
        <v>11</v>
      </c>
      <c r="B13" t="s">
        <v>12</v>
      </c>
      <c r="C13" s="41">
        <v>7</v>
      </c>
      <c r="D13" s="42">
        <v>4</v>
      </c>
      <c r="E13" s="36">
        <f aca="true" t="shared" si="1" ref="E13:E21">SUM(C13:D13)</f>
        <v>11</v>
      </c>
      <c r="F13" s="36" t="s">
        <v>168</v>
      </c>
      <c r="G13" s="36" t="s">
        <v>164</v>
      </c>
      <c r="H13" t="s">
        <v>58</v>
      </c>
      <c r="I13" s="1" t="s">
        <v>145</v>
      </c>
      <c r="J13" s="1" t="s">
        <v>35</v>
      </c>
      <c r="K13" s="27">
        <v>7706.3</v>
      </c>
      <c r="L13" t="s">
        <v>91</v>
      </c>
    </row>
    <row r="14" spans="1:12" ht="12.75">
      <c r="A14" s="21" t="s">
        <v>180</v>
      </c>
      <c r="B14" t="s">
        <v>241</v>
      </c>
      <c r="C14" s="41"/>
      <c r="D14" s="42"/>
      <c r="E14" s="36">
        <f>SUM(C14:D14)</f>
        <v>0</v>
      </c>
      <c r="F14" s="36" t="s">
        <v>168</v>
      </c>
      <c r="G14" s="36" t="s">
        <v>164</v>
      </c>
      <c r="H14" t="s">
        <v>58</v>
      </c>
      <c r="I14" s="1" t="s">
        <v>145</v>
      </c>
      <c r="J14" s="1" t="s">
        <v>240</v>
      </c>
      <c r="K14" s="27"/>
      <c r="L14" t="s">
        <v>91</v>
      </c>
    </row>
    <row r="15" spans="1:12" ht="12.75">
      <c r="A15" s="21" t="s">
        <v>13</v>
      </c>
      <c r="B15" t="s">
        <v>14</v>
      </c>
      <c r="C15" s="41">
        <v>2</v>
      </c>
      <c r="D15" s="42"/>
      <c r="E15" s="36">
        <f t="shared" si="1"/>
        <v>2</v>
      </c>
      <c r="F15" s="36">
        <v>6</v>
      </c>
      <c r="G15" s="36">
        <f aca="true" t="shared" si="2" ref="G15:G21">SUM(E15-F15)</f>
        <v>-4</v>
      </c>
      <c r="H15" t="s">
        <v>58</v>
      </c>
      <c r="I15" s="21" t="s">
        <v>146</v>
      </c>
      <c r="J15" s="1" t="s">
        <v>34</v>
      </c>
      <c r="K15" s="27">
        <v>4236.96</v>
      </c>
      <c r="L15" t="s">
        <v>91</v>
      </c>
    </row>
    <row r="16" spans="1:12" ht="12.75">
      <c r="A16" s="21" t="s">
        <v>15</v>
      </c>
      <c r="B16" t="s">
        <v>16</v>
      </c>
      <c r="C16" s="41">
        <v>5</v>
      </c>
      <c r="D16" s="42">
        <v>2</v>
      </c>
      <c r="E16" s="36">
        <f t="shared" si="1"/>
        <v>7</v>
      </c>
      <c r="F16" s="36">
        <v>6</v>
      </c>
      <c r="G16" s="36">
        <f t="shared" si="2"/>
        <v>1</v>
      </c>
      <c r="H16" t="s">
        <v>58</v>
      </c>
      <c r="I16" s="21" t="s">
        <v>147</v>
      </c>
      <c r="J16" s="1" t="s">
        <v>36</v>
      </c>
      <c r="K16" s="27">
        <v>3254.24</v>
      </c>
      <c r="L16" t="s">
        <v>91</v>
      </c>
    </row>
    <row r="17" spans="1:12" ht="12.75">
      <c r="A17" s="21" t="s">
        <v>17</v>
      </c>
      <c r="B17" t="s">
        <v>18</v>
      </c>
      <c r="C17" s="41">
        <v>15</v>
      </c>
      <c r="D17" s="42">
        <v>16</v>
      </c>
      <c r="E17" s="36">
        <f t="shared" si="1"/>
        <v>31</v>
      </c>
      <c r="F17" s="36">
        <v>34</v>
      </c>
      <c r="G17" s="36">
        <f>SUM(E17+E18-F17)</f>
        <v>-2</v>
      </c>
      <c r="H17" t="s">
        <v>58</v>
      </c>
      <c r="I17" s="21" t="s">
        <v>148</v>
      </c>
      <c r="J17" s="1" t="s">
        <v>37</v>
      </c>
      <c r="K17" s="27">
        <v>34774.58</v>
      </c>
      <c r="L17" t="s">
        <v>91</v>
      </c>
    </row>
    <row r="18" spans="1:12" ht="12.75">
      <c r="A18" s="21" t="s">
        <v>180</v>
      </c>
      <c r="B18" t="s">
        <v>182</v>
      </c>
      <c r="C18" s="41">
        <v>1</v>
      </c>
      <c r="D18" s="42"/>
      <c r="E18" s="36">
        <f t="shared" si="1"/>
        <v>1</v>
      </c>
      <c r="F18" s="36" t="s">
        <v>168</v>
      </c>
      <c r="G18" s="36" t="s">
        <v>245</v>
      </c>
      <c r="H18" t="s">
        <v>58</v>
      </c>
      <c r="I18" s="33" t="s">
        <v>148</v>
      </c>
      <c r="J18" s="1" t="s">
        <v>179</v>
      </c>
      <c r="K18" s="27"/>
      <c r="L18" t="s">
        <v>91</v>
      </c>
    </row>
    <row r="19" spans="1:12" ht="12.75">
      <c r="A19" s="21" t="s">
        <v>180</v>
      </c>
      <c r="B19" t="s">
        <v>208</v>
      </c>
      <c r="C19" s="41"/>
      <c r="D19" s="42"/>
      <c r="E19" s="36">
        <f t="shared" si="1"/>
        <v>0</v>
      </c>
      <c r="F19" s="36" t="s">
        <v>168</v>
      </c>
      <c r="G19" s="36" t="s">
        <v>246</v>
      </c>
      <c r="H19" t="s">
        <v>59</v>
      </c>
      <c r="I19" s="33" t="s">
        <v>154</v>
      </c>
      <c r="J19" s="1" t="s">
        <v>207</v>
      </c>
      <c r="K19" s="27"/>
      <c r="L19" t="s">
        <v>91</v>
      </c>
    </row>
    <row r="20" spans="1:12" ht="12.75">
      <c r="A20" s="21" t="s">
        <v>180</v>
      </c>
      <c r="B20" t="s">
        <v>183</v>
      </c>
      <c r="C20" s="41">
        <v>3</v>
      </c>
      <c r="D20" s="42">
        <v>1</v>
      </c>
      <c r="E20" s="36">
        <f t="shared" si="1"/>
        <v>4</v>
      </c>
      <c r="F20" s="36"/>
      <c r="G20" s="36" t="s">
        <v>164</v>
      </c>
      <c r="H20" t="s">
        <v>58</v>
      </c>
      <c r="I20" s="1" t="s">
        <v>145</v>
      </c>
      <c r="J20" s="1" t="s">
        <v>181</v>
      </c>
      <c r="K20" s="27"/>
      <c r="L20" t="s">
        <v>91</v>
      </c>
    </row>
    <row r="21" spans="1:12" ht="12.75">
      <c r="A21" s="21" t="s">
        <v>184</v>
      </c>
      <c r="B21" t="s">
        <v>225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247</v>
      </c>
      <c r="J21" s="1" t="s">
        <v>185</v>
      </c>
      <c r="K21" s="27"/>
      <c r="L21" t="s">
        <v>91</v>
      </c>
    </row>
    <row r="22" spans="1:11" ht="12.75">
      <c r="A22" s="21"/>
      <c r="C22" s="36" t="s">
        <v>169</v>
      </c>
      <c r="D22" s="36" t="s">
        <v>169</v>
      </c>
      <c r="E22" s="36" t="s">
        <v>169</v>
      </c>
      <c r="F22" s="36" t="s">
        <v>169</v>
      </c>
      <c r="G22" s="36" t="s">
        <v>169</v>
      </c>
      <c r="H22"/>
      <c r="I22" s="1"/>
      <c r="J22" s="1"/>
      <c r="K22" s="28" t="s">
        <v>169</v>
      </c>
    </row>
    <row r="23" spans="1:12" ht="12.75">
      <c r="A23" s="21" t="s">
        <v>19</v>
      </c>
      <c r="B23" t="s">
        <v>20</v>
      </c>
      <c r="C23" s="41">
        <v>11</v>
      </c>
      <c r="D23" s="42">
        <v>5</v>
      </c>
      <c r="E23" s="36">
        <f>SUM(C23:D23)</f>
        <v>16</v>
      </c>
      <c r="F23" s="36">
        <v>16</v>
      </c>
      <c r="G23" s="36">
        <f>SUM(E23+E26-F23)</f>
        <v>0</v>
      </c>
      <c r="H23" t="s">
        <v>57</v>
      </c>
      <c r="I23" s="21" t="s">
        <v>149</v>
      </c>
      <c r="J23" s="1" t="s">
        <v>38</v>
      </c>
      <c r="K23" s="27">
        <v>31423.66</v>
      </c>
      <c r="L23" t="s">
        <v>91</v>
      </c>
    </row>
    <row r="24" spans="1:12" ht="12.75">
      <c r="A24" s="21" t="s">
        <v>19</v>
      </c>
      <c r="B24" t="s">
        <v>190</v>
      </c>
      <c r="C24" s="36" t="s">
        <v>168</v>
      </c>
      <c r="D24" s="36" t="s">
        <v>168</v>
      </c>
      <c r="E24" s="36" t="s">
        <v>168</v>
      </c>
      <c r="F24" s="36" t="s">
        <v>168</v>
      </c>
      <c r="G24" s="36" t="s">
        <v>248</v>
      </c>
      <c r="H24" t="s">
        <v>57</v>
      </c>
      <c r="I24" s="33" t="s">
        <v>149</v>
      </c>
      <c r="J24" s="1" t="s">
        <v>194</v>
      </c>
      <c r="K24" s="27"/>
      <c r="L24" t="s">
        <v>91</v>
      </c>
    </row>
    <row r="25" spans="1:12" ht="12.75">
      <c r="A25" s="21" t="s">
        <v>19</v>
      </c>
      <c r="B25" t="s">
        <v>192</v>
      </c>
      <c r="C25" s="36" t="s">
        <v>168</v>
      </c>
      <c r="D25" s="36" t="s">
        <v>168</v>
      </c>
      <c r="E25" s="36" t="s">
        <v>168</v>
      </c>
      <c r="F25" s="36" t="s">
        <v>168</v>
      </c>
      <c r="G25" s="36" t="s">
        <v>248</v>
      </c>
      <c r="H25" t="s">
        <v>57</v>
      </c>
      <c r="I25" s="33" t="s">
        <v>149</v>
      </c>
      <c r="J25" s="1" t="s">
        <v>195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 t="s">
        <v>168</v>
      </c>
      <c r="G26" s="36" t="s">
        <v>248</v>
      </c>
      <c r="H26" t="s">
        <v>57</v>
      </c>
      <c r="I26" s="33" t="s">
        <v>149</v>
      </c>
      <c r="J26" s="1" t="s">
        <v>196</v>
      </c>
      <c r="K26" s="27"/>
      <c r="L26" t="s">
        <v>91</v>
      </c>
    </row>
    <row r="27" spans="1:11" ht="12.75">
      <c r="A27" s="21"/>
      <c r="C27" s="36" t="s">
        <v>169</v>
      </c>
      <c r="D27" s="36" t="s">
        <v>169</v>
      </c>
      <c r="E27" s="36" t="s">
        <v>169</v>
      </c>
      <c r="F27" s="36" t="s">
        <v>169</v>
      </c>
      <c r="G27" s="36" t="s">
        <v>169</v>
      </c>
      <c r="H27"/>
      <c r="I27" s="1"/>
      <c r="J27" s="1"/>
      <c r="K27" s="28" t="s">
        <v>169</v>
      </c>
    </row>
    <row r="28" spans="1:12" ht="12.75">
      <c r="A28" s="21" t="s">
        <v>21</v>
      </c>
      <c r="B28" t="s">
        <v>201</v>
      </c>
      <c r="C28" s="41">
        <v>9</v>
      </c>
      <c r="D28" s="42">
        <v>10</v>
      </c>
      <c r="E28" s="36">
        <f aca="true" t="shared" si="3" ref="E28:E33">SUM(C28:D28)</f>
        <v>19</v>
      </c>
      <c r="F28" s="36">
        <v>34</v>
      </c>
      <c r="G28" s="36">
        <f>SUM(E28+E29+E30+E31+E32+E33-F28)</f>
        <v>-7</v>
      </c>
      <c r="H28" t="s">
        <v>59</v>
      </c>
      <c r="I28" s="21" t="s">
        <v>150</v>
      </c>
      <c r="J28" s="1" t="s">
        <v>49</v>
      </c>
      <c r="K28" s="27">
        <v>10704.68</v>
      </c>
      <c r="L28" t="s">
        <v>91</v>
      </c>
    </row>
    <row r="29" spans="1:12" ht="12.75">
      <c r="A29" s="21" t="s">
        <v>21</v>
      </c>
      <c r="B29" t="s">
        <v>203</v>
      </c>
      <c r="C29" s="41"/>
      <c r="D29" s="42"/>
      <c r="E29" s="36">
        <f t="shared" si="3"/>
        <v>0</v>
      </c>
      <c r="F29" s="36" t="s">
        <v>168</v>
      </c>
      <c r="G29" s="36" t="s">
        <v>165</v>
      </c>
      <c r="H29" t="s">
        <v>59</v>
      </c>
      <c r="I29" s="33" t="s">
        <v>150</v>
      </c>
      <c r="J29" s="1" t="s">
        <v>204</v>
      </c>
      <c r="K29" s="27">
        <v>10406.29</v>
      </c>
      <c r="L29" t="s">
        <v>91</v>
      </c>
    </row>
    <row r="30" spans="1:12" ht="12.75">
      <c r="A30" s="21" t="s">
        <v>21</v>
      </c>
      <c r="B30" t="s">
        <v>237</v>
      </c>
      <c r="C30" s="41">
        <v>3</v>
      </c>
      <c r="D30" s="42">
        <v>3</v>
      </c>
      <c r="E30" s="36">
        <f t="shared" si="3"/>
        <v>6</v>
      </c>
      <c r="F30" s="36" t="s">
        <v>168</v>
      </c>
      <c r="G30" s="36" t="s">
        <v>165</v>
      </c>
      <c r="H30"/>
      <c r="I30" s="33" t="s">
        <v>150</v>
      </c>
      <c r="J30" s="1" t="s">
        <v>234</v>
      </c>
      <c r="K30" s="27">
        <v>2877.08</v>
      </c>
      <c r="L30" t="s">
        <v>91</v>
      </c>
    </row>
    <row r="31" spans="1:12" ht="12.75">
      <c r="A31" s="21" t="s">
        <v>21</v>
      </c>
      <c r="B31" t="s">
        <v>202</v>
      </c>
      <c r="C31" s="41">
        <v>1</v>
      </c>
      <c r="D31" s="42">
        <v>1</v>
      </c>
      <c r="E31" s="36">
        <f t="shared" si="3"/>
        <v>2</v>
      </c>
      <c r="F31" s="36" t="s">
        <v>168</v>
      </c>
      <c r="G31" s="36" t="s">
        <v>165</v>
      </c>
      <c r="H31" t="s">
        <v>59</v>
      </c>
      <c r="I31" s="1" t="s">
        <v>150</v>
      </c>
      <c r="J31" s="1" t="s">
        <v>39</v>
      </c>
      <c r="K31" s="27">
        <v>220.5</v>
      </c>
      <c r="L31" t="s">
        <v>91</v>
      </c>
    </row>
    <row r="32" spans="1:12" ht="12.75">
      <c r="A32" s="21" t="s">
        <v>21</v>
      </c>
      <c r="B32" t="s">
        <v>238</v>
      </c>
      <c r="C32" s="41"/>
      <c r="D32" s="42"/>
      <c r="E32" s="36">
        <f t="shared" si="3"/>
        <v>0</v>
      </c>
      <c r="F32" s="36" t="s">
        <v>168</v>
      </c>
      <c r="G32" s="36" t="s">
        <v>165</v>
      </c>
      <c r="H32"/>
      <c r="I32" s="33" t="s">
        <v>150</v>
      </c>
      <c r="J32" s="1" t="s">
        <v>235</v>
      </c>
      <c r="K32" s="27"/>
      <c r="L32" t="s">
        <v>91</v>
      </c>
    </row>
    <row r="33" spans="1:12" ht="12.75">
      <c r="A33" s="21" t="s">
        <v>21</v>
      </c>
      <c r="B33" t="s">
        <v>239</v>
      </c>
      <c r="C33" s="41"/>
      <c r="D33" s="42"/>
      <c r="E33" s="36">
        <f t="shared" si="3"/>
        <v>0</v>
      </c>
      <c r="F33" s="36" t="s">
        <v>168</v>
      </c>
      <c r="G33" s="36" t="s">
        <v>165</v>
      </c>
      <c r="H33"/>
      <c r="I33" s="33" t="s">
        <v>150</v>
      </c>
      <c r="J33" s="1" t="s">
        <v>236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168</v>
      </c>
      <c r="D34" s="36" t="s">
        <v>168</v>
      </c>
      <c r="E34" s="36" t="s">
        <v>168</v>
      </c>
      <c r="F34" s="36" t="s">
        <v>168</v>
      </c>
      <c r="G34" s="36" t="s">
        <v>165</v>
      </c>
      <c r="H34" t="s">
        <v>59</v>
      </c>
      <c r="I34" s="1" t="s">
        <v>150</v>
      </c>
      <c r="J34" s="1" t="s">
        <v>65</v>
      </c>
      <c r="K34" s="27">
        <v>2177.19</v>
      </c>
      <c r="L34" t="s">
        <v>91</v>
      </c>
    </row>
    <row r="35" spans="1:12" ht="12.75">
      <c r="A35" s="21" t="s">
        <v>21</v>
      </c>
      <c r="B35" t="s">
        <v>190</v>
      </c>
      <c r="C35" s="36" t="s">
        <v>168</v>
      </c>
      <c r="D35" s="36" t="s">
        <v>168</v>
      </c>
      <c r="E35" s="36" t="s">
        <v>168</v>
      </c>
      <c r="F35" s="36" t="s">
        <v>168</v>
      </c>
      <c r="G35" s="36" t="s">
        <v>165</v>
      </c>
      <c r="H35" t="s">
        <v>59</v>
      </c>
      <c r="I35" s="1" t="s">
        <v>150</v>
      </c>
      <c r="J35" s="1" t="s">
        <v>191</v>
      </c>
      <c r="K35" s="27">
        <v>165</v>
      </c>
      <c r="L35" t="s">
        <v>91</v>
      </c>
    </row>
    <row r="36" spans="1:12" ht="12.75">
      <c r="A36" s="21" t="s">
        <v>21</v>
      </c>
      <c r="B36" t="s">
        <v>192</v>
      </c>
      <c r="C36" s="36" t="s">
        <v>168</v>
      </c>
      <c r="D36" s="36" t="s">
        <v>168</v>
      </c>
      <c r="E36" s="36" t="s">
        <v>168</v>
      </c>
      <c r="F36" s="36" t="s">
        <v>168</v>
      </c>
      <c r="G36" s="36" t="s">
        <v>165</v>
      </c>
      <c r="H36" t="s">
        <v>59</v>
      </c>
      <c r="I36" s="1" t="s">
        <v>150</v>
      </c>
      <c r="J36" s="1" t="s">
        <v>193</v>
      </c>
      <c r="K36" s="27">
        <v>6.6</v>
      </c>
      <c r="L36" t="s">
        <v>91</v>
      </c>
    </row>
    <row r="37" spans="1:11" ht="12.75">
      <c r="A37" s="21"/>
      <c r="C37" s="36" t="s">
        <v>169</v>
      </c>
      <c r="D37" s="36" t="s">
        <v>169</v>
      </c>
      <c r="E37" s="36" t="s">
        <v>169</v>
      </c>
      <c r="F37" s="36" t="s">
        <v>169</v>
      </c>
      <c r="G37" s="36" t="s">
        <v>169</v>
      </c>
      <c r="H37"/>
      <c r="I37" s="1"/>
      <c r="J37" s="1"/>
      <c r="K37" s="28" t="s">
        <v>169</v>
      </c>
    </row>
    <row r="38" spans="1:12" ht="12.75">
      <c r="A38" s="21" t="s">
        <v>22</v>
      </c>
      <c r="B38" t="s">
        <v>23</v>
      </c>
      <c r="C38" s="41">
        <v>3</v>
      </c>
      <c r="D38" s="42">
        <v>11</v>
      </c>
      <c r="E38" s="36">
        <f aca="true" t="shared" si="4" ref="E38:E45">SUM(C38:D38)</f>
        <v>14</v>
      </c>
      <c r="F38" s="36">
        <v>15</v>
      </c>
      <c r="G38" s="36">
        <f>SUM(E38+E42+E53-F38)</f>
        <v>-1</v>
      </c>
      <c r="H38" t="s">
        <v>59</v>
      </c>
      <c r="I38" s="21" t="s">
        <v>151</v>
      </c>
      <c r="J38" s="1" t="s">
        <v>166</v>
      </c>
      <c r="K38" s="27">
        <v>30407.62</v>
      </c>
      <c r="L38" t="s">
        <v>91</v>
      </c>
    </row>
    <row r="39" spans="1:12" ht="12.75">
      <c r="A39" s="21" t="s">
        <v>22</v>
      </c>
      <c r="B39" t="s">
        <v>24</v>
      </c>
      <c r="C39" s="41"/>
      <c r="D39" s="42"/>
      <c r="E39" s="36">
        <f t="shared" si="4"/>
        <v>0</v>
      </c>
      <c r="F39" s="36"/>
      <c r="G39" s="36">
        <f>SUM(E39+E52-F39)</f>
        <v>0</v>
      </c>
      <c r="H39" t="s">
        <v>59</v>
      </c>
      <c r="I39" s="21" t="s">
        <v>152</v>
      </c>
      <c r="J39" s="1" t="s">
        <v>41</v>
      </c>
      <c r="K39" s="27"/>
      <c r="L39" t="s">
        <v>91</v>
      </c>
    </row>
    <row r="40" spans="1:12" ht="12.75">
      <c r="A40" s="21" t="s">
        <v>22</v>
      </c>
      <c r="B40" t="s">
        <v>25</v>
      </c>
      <c r="C40" s="41">
        <v>9</v>
      </c>
      <c r="D40" s="42">
        <v>5</v>
      </c>
      <c r="E40" s="36">
        <f t="shared" si="4"/>
        <v>14</v>
      </c>
      <c r="F40" s="36">
        <v>14</v>
      </c>
      <c r="G40" s="36">
        <f>SUM(E40+E51-F40)</f>
        <v>0</v>
      </c>
      <c r="H40" t="s">
        <v>59</v>
      </c>
      <c r="I40" s="21" t="s">
        <v>153</v>
      </c>
      <c r="J40" s="1" t="s">
        <v>42</v>
      </c>
      <c r="K40" s="27">
        <v>36495.76</v>
      </c>
      <c r="L40" t="s">
        <v>91</v>
      </c>
    </row>
    <row r="41" spans="1:12" ht="12.75">
      <c r="A41" s="21" t="s">
        <v>22</v>
      </c>
      <c r="B41" t="s">
        <v>26</v>
      </c>
      <c r="C41" s="41">
        <v>26</v>
      </c>
      <c r="D41" s="42">
        <v>24</v>
      </c>
      <c r="E41" s="36">
        <f t="shared" si="4"/>
        <v>50</v>
      </c>
      <c r="F41" s="36">
        <v>55</v>
      </c>
      <c r="G41" s="36">
        <f>SUM(E41+E19+E49-F41)</f>
        <v>-5</v>
      </c>
      <c r="H41" t="s">
        <v>59</v>
      </c>
      <c r="I41" s="21" t="s">
        <v>154</v>
      </c>
      <c r="J41" s="1" t="s">
        <v>43</v>
      </c>
      <c r="K41" s="27">
        <v>172614.37</v>
      </c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168</v>
      </c>
      <c r="G42" s="36" t="s">
        <v>245</v>
      </c>
      <c r="H42" t="s">
        <v>59</v>
      </c>
      <c r="I42" s="1" t="s">
        <v>151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4</v>
      </c>
      <c r="D43" s="42">
        <v>3</v>
      </c>
      <c r="E43" s="36">
        <f t="shared" si="4"/>
        <v>7</v>
      </c>
      <c r="F43" s="36">
        <v>8</v>
      </c>
      <c r="G43" s="36">
        <f>SUM(E43+E50-F43)</f>
        <v>-1</v>
      </c>
      <c r="H43" t="s">
        <v>59</v>
      </c>
      <c r="I43" s="21" t="s">
        <v>155</v>
      </c>
      <c r="J43" s="1" t="s">
        <v>44</v>
      </c>
      <c r="K43" s="27">
        <v>18070.43</v>
      </c>
      <c r="L43" t="s">
        <v>91</v>
      </c>
    </row>
    <row r="44" spans="1:12" ht="12.75">
      <c r="A44" s="21" t="s">
        <v>29</v>
      </c>
      <c r="B44" t="s">
        <v>69</v>
      </c>
      <c r="C44" s="41">
        <v>1</v>
      </c>
      <c r="D44" s="42">
        <v>1</v>
      </c>
      <c r="E44" s="36">
        <f t="shared" si="4"/>
        <v>2</v>
      </c>
      <c r="F44" s="36">
        <v>1</v>
      </c>
      <c r="G44" s="36">
        <f>SUM(E44-F44)</f>
        <v>1</v>
      </c>
      <c r="H44" t="s">
        <v>58</v>
      </c>
      <c r="I44" s="21" t="s">
        <v>156</v>
      </c>
      <c r="J44" s="1" t="s">
        <v>45</v>
      </c>
      <c r="K44" s="27">
        <v>3313.65</v>
      </c>
      <c r="L44" t="s">
        <v>91</v>
      </c>
    </row>
    <row r="45" spans="1:12" ht="12.75">
      <c r="A45" s="21" t="s">
        <v>29</v>
      </c>
      <c r="B45" t="s">
        <v>30</v>
      </c>
      <c r="C45" s="41"/>
      <c r="D45" s="42"/>
      <c r="E45" s="36">
        <f t="shared" si="4"/>
        <v>0</v>
      </c>
      <c r="F45" s="36">
        <v>2</v>
      </c>
      <c r="G45" s="36">
        <f>SUM(E45+E48-F45)</f>
        <v>-2</v>
      </c>
      <c r="H45" t="s">
        <v>59</v>
      </c>
      <c r="I45" s="21" t="s">
        <v>157</v>
      </c>
      <c r="J45" s="1" t="s">
        <v>46</v>
      </c>
      <c r="K45" s="27">
        <v>2382.12</v>
      </c>
      <c r="L45" t="s">
        <v>91</v>
      </c>
    </row>
    <row r="46" spans="1:11" ht="12.75">
      <c r="A46" s="21"/>
      <c r="C46" s="36" t="s">
        <v>169</v>
      </c>
      <c r="D46" s="36" t="s">
        <v>169</v>
      </c>
      <c r="E46" s="36" t="s">
        <v>169</v>
      </c>
      <c r="F46" s="36" t="s">
        <v>169</v>
      </c>
      <c r="G46" s="36" t="s">
        <v>169</v>
      </c>
      <c r="H46"/>
      <c r="I46" s="1"/>
      <c r="J46" s="1"/>
      <c r="K46" s="28" t="s">
        <v>169</v>
      </c>
    </row>
    <row r="47" spans="1:12" ht="12.75">
      <c r="A47" s="21" t="s">
        <v>31</v>
      </c>
      <c r="B47" t="s">
        <v>12</v>
      </c>
      <c r="C47" s="41">
        <v>3</v>
      </c>
      <c r="D47" s="42">
        <v>2</v>
      </c>
      <c r="E47" s="36">
        <f aca="true" t="shared" si="5" ref="E47:E55">SUM(C47:D47)</f>
        <v>5</v>
      </c>
      <c r="F47" s="36">
        <v>31</v>
      </c>
      <c r="G47" s="36">
        <f>SUM(E47+E13+E14+E20+E54+E55-F47)</f>
        <v>0</v>
      </c>
      <c r="H47" t="s">
        <v>58</v>
      </c>
      <c r="I47" s="21" t="s">
        <v>145</v>
      </c>
      <c r="J47" s="1" t="s">
        <v>163</v>
      </c>
      <c r="K47" s="27">
        <v>717.62</v>
      </c>
      <c r="L47" t="s">
        <v>91</v>
      </c>
    </row>
    <row r="48" spans="1:12" ht="12.75">
      <c r="A48" s="21" t="s">
        <v>31</v>
      </c>
      <c r="B48" t="s">
        <v>200</v>
      </c>
      <c r="C48" s="41"/>
      <c r="D48" s="42"/>
      <c r="E48" s="36">
        <f t="shared" si="5"/>
        <v>0</v>
      </c>
      <c r="F48" s="36" t="s">
        <v>168</v>
      </c>
      <c r="G48" s="36" t="s">
        <v>249</v>
      </c>
      <c r="H48" t="s">
        <v>59</v>
      </c>
      <c r="I48" s="33" t="s">
        <v>157</v>
      </c>
      <c r="J48" s="1" t="s">
        <v>188</v>
      </c>
      <c r="K48" s="27"/>
      <c r="L48" t="s">
        <v>91</v>
      </c>
    </row>
    <row r="49" spans="1:12" ht="12.75">
      <c r="A49" s="21" t="s">
        <v>31</v>
      </c>
      <c r="B49" t="s">
        <v>214</v>
      </c>
      <c r="C49" s="41"/>
      <c r="D49" s="42"/>
      <c r="E49" s="36">
        <f t="shared" si="5"/>
        <v>0</v>
      </c>
      <c r="F49" s="36" t="s">
        <v>168</v>
      </c>
      <c r="G49" s="36" t="s">
        <v>246</v>
      </c>
      <c r="H49" t="s">
        <v>59</v>
      </c>
      <c r="I49" s="33" t="s">
        <v>154</v>
      </c>
      <c r="J49" s="1" t="s">
        <v>209</v>
      </c>
      <c r="K49" s="27"/>
      <c r="L49" t="s">
        <v>91</v>
      </c>
    </row>
    <row r="50" spans="1:12" ht="12.75">
      <c r="A50" s="21" t="s">
        <v>31</v>
      </c>
      <c r="B50" t="s">
        <v>215</v>
      </c>
      <c r="C50" s="41"/>
      <c r="D50" s="42"/>
      <c r="E50" s="36">
        <f t="shared" si="5"/>
        <v>0</v>
      </c>
      <c r="F50" s="36" t="s">
        <v>168</v>
      </c>
      <c r="G50" s="36" t="s">
        <v>250</v>
      </c>
      <c r="H50" t="s">
        <v>59</v>
      </c>
      <c r="I50" s="33" t="s">
        <v>155</v>
      </c>
      <c r="J50" s="1" t="s">
        <v>210</v>
      </c>
      <c r="K50" s="27"/>
      <c r="L50" t="s">
        <v>91</v>
      </c>
    </row>
    <row r="51" spans="1:12" ht="12.75">
      <c r="A51" s="21" t="s">
        <v>31</v>
      </c>
      <c r="B51" t="s">
        <v>216</v>
      </c>
      <c r="C51" s="41"/>
      <c r="D51" s="42"/>
      <c r="E51" s="36">
        <f t="shared" si="5"/>
        <v>0</v>
      </c>
      <c r="F51" s="36" t="s">
        <v>168</v>
      </c>
      <c r="G51" s="36" t="s">
        <v>251</v>
      </c>
      <c r="H51" t="s">
        <v>59</v>
      </c>
      <c r="I51" s="33" t="s">
        <v>153</v>
      </c>
      <c r="J51" s="1" t="s">
        <v>211</v>
      </c>
      <c r="K51" s="27"/>
      <c r="L51" t="s">
        <v>91</v>
      </c>
    </row>
    <row r="52" spans="1:12" ht="12.75">
      <c r="A52" s="21" t="s">
        <v>31</v>
      </c>
      <c r="B52" t="s">
        <v>217</v>
      </c>
      <c r="C52" s="41"/>
      <c r="D52" s="42"/>
      <c r="E52" s="36">
        <f t="shared" si="5"/>
        <v>0</v>
      </c>
      <c r="F52" s="36" t="s">
        <v>168</v>
      </c>
      <c r="G52" s="36" t="s">
        <v>252</v>
      </c>
      <c r="H52" t="s">
        <v>59</v>
      </c>
      <c r="I52" s="33" t="s">
        <v>152</v>
      </c>
      <c r="J52" s="1" t="s">
        <v>212</v>
      </c>
      <c r="K52" s="27"/>
      <c r="L52" t="s">
        <v>91</v>
      </c>
    </row>
    <row r="53" spans="1:12" ht="12.75">
      <c r="A53" s="21" t="s">
        <v>31</v>
      </c>
      <c r="B53" t="s">
        <v>218</v>
      </c>
      <c r="C53" s="41"/>
      <c r="D53" s="42"/>
      <c r="E53" s="36">
        <f t="shared" si="5"/>
        <v>0</v>
      </c>
      <c r="F53" s="36" t="s">
        <v>168</v>
      </c>
      <c r="G53" s="36" t="s">
        <v>245</v>
      </c>
      <c r="H53" t="s">
        <v>59</v>
      </c>
      <c r="I53" s="1" t="s">
        <v>151</v>
      </c>
      <c r="J53" s="1" t="s">
        <v>213</v>
      </c>
      <c r="K53" s="27"/>
      <c r="L53" t="s">
        <v>91</v>
      </c>
    </row>
    <row r="54" spans="1:12" ht="12.75">
      <c r="A54" s="21" t="s">
        <v>31</v>
      </c>
      <c r="B54" t="s">
        <v>243</v>
      </c>
      <c r="C54" s="41">
        <v>1</v>
      </c>
      <c r="D54" s="42"/>
      <c r="E54" s="36">
        <f t="shared" si="5"/>
        <v>1</v>
      </c>
      <c r="F54" s="36" t="s">
        <v>168</v>
      </c>
      <c r="G54" s="36" t="s">
        <v>164</v>
      </c>
      <c r="H54" t="s">
        <v>58</v>
      </c>
      <c r="I54" s="33" t="s">
        <v>145</v>
      </c>
      <c r="J54" s="1" t="s">
        <v>244</v>
      </c>
      <c r="K54" s="27"/>
      <c r="L54" t="s">
        <v>91</v>
      </c>
    </row>
    <row r="55" spans="1:12" ht="12.75">
      <c r="A55" s="21" t="s">
        <v>31</v>
      </c>
      <c r="B55" t="s">
        <v>254</v>
      </c>
      <c r="C55" s="41">
        <v>6</v>
      </c>
      <c r="D55" s="42">
        <v>4</v>
      </c>
      <c r="E55" s="36">
        <f t="shared" si="5"/>
        <v>10</v>
      </c>
      <c r="F55" s="36" t="s">
        <v>168</v>
      </c>
      <c r="G55" s="36" t="s">
        <v>164</v>
      </c>
      <c r="H55" t="s">
        <v>58</v>
      </c>
      <c r="I55" s="33" t="s">
        <v>145</v>
      </c>
      <c r="J55" s="1" t="s">
        <v>253</v>
      </c>
      <c r="K55" s="27"/>
      <c r="L55" t="s">
        <v>91</v>
      </c>
    </row>
    <row r="56" spans="1:11" ht="12.75">
      <c r="A56" s="21"/>
      <c r="C56" s="36" t="s">
        <v>169</v>
      </c>
      <c r="D56" s="36" t="s">
        <v>169</v>
      </c>
      <c r="E56" s="36" t="s">
        <v>169</v>
      </c>
      <c r="F56" s="36" t="s">
        <v>169</v>
      </c>
      <c r="G56" s="36" t="s">
        <v>169</v>
      </c>
      <c r="H56"/>
      <c r="I56" s="21"/>
      <c r="K56" s="28" t="s">
        <v>169</v>
      </c>
    </row>
    <row r="57" spans="1:12" ht="12.75">
      <c r="A57" s="21" t="s">
        <v>81</v>
      </c>
      <c r="B57" t="s">
        <v>220</v>
      </c>
      <c r="C57" s="41"/>
      <c r="D57" s="42"/>
      <c r="E57" s="36">
        <f>SUM(C57:D57)</f>
        <v>0</v>
      </c>
      <c r="F57" s="36"/>
      <c r="G57" s="36">
        <f>SUM(E57+E58-F57)</f>
        <v>0</v>
      </c>
      <c r="H57" t="s">
        <v>59</v>
      </c>
      <c r="I57" s="21" t="s">
        <v>158</v>
      </c>
      <c r="J57" s="1" t="s">
        <v>82</v>
      </c>
      <c r="K57" s="27"/>
      <c r="L57" t="s">
        <v>91</v>
      </c>
    </row>
    <row r="58" spans="1:12" ht="12.75">
      <c r="A58" s="21" t="s">
        <v>222</v>
      </c>
      <c r="B58" t="s">
        <v>221</v>
      </c>
      <c r="C58" s="41"/>
      <c r="D58" s="42"/>
      <c r="E58" s="36">
        <f>SUM(C58:D58)</f>
        <v>0</v>
      </c>
      <c r="F58" s="36" t="s">
        <v>168</v>
      </c>
      <c r="G58" s="36" t="s">
        <v>167</v>
      </c>
      <c r="H58" t="s">
        <v>59</v>
      </c>
      <c r="I58" s="1" t="s">
        <v>158</v>
      </c>
      <c r="J58" s="1" t="s">
        <v>127</v>
      </c>
      <c r="K58" s="27"/>
      <c r="L58" t="s">
        <v>91</v>
      </c>
    </row>
    <row r="59" spans="1:12" ht="12.75">
      <c r="A59" s="21" t="s">
        <v>81</v>
      </c>
      <c r="B59" t="s">
        <v>198</v>
      </c>
      <c r="C59" s="36" t="s">
        <v>168</v>
      </c>
      <c r="D59" s="36" t="s">
        <v>168</v>
      </c>
      <c r="E59" s="36" t="s">
        <v>168</v>
      </c>
      <c r="F59" s="36" t="s">
        <v>168</v>
      </c>
      <c r="G59" s="36" t="s">
        <v>167</v>
      </c>
      <c r="H59" t="s">
        <v>59</v>
      </c>
      <c r="I59" s="1" t="s">
        <v>158</v>
      </c>
      <c r="J59" s="1" t="s">
        <v>223</v>
      </c>
      <c r="K59" s="27"/>
      <c r="L59" t="s">
        <v>91</v>
      </c>
    </row>
    <row r="60" spans="1:12" ht="12.75">
      <c r="A60" s="21" t="s">
        <v>81</v>
      </c>
      <c r="B60" t="s">
        <v>199</v>
      </c>
      <c r="C60" s="36" t="s">
        <v>168</v>
      </c>
      <c r="D60" s="36" t="s">
        <v>168</v>
      </c>
      <c r="E60" s="36" t="s">
        <v>168</v>
      </c>
      <c r="F60" s="36" t="s">
        <v>168</v>
      </c>
      <c r="G60" s="36" t="s">
        <v>167</v>
      </c>
      <c r="H60" t="s">
        <v>59</v>
      </c>
      <c r="I60" s="1" t="s">
        <v>158</v>
      </c>
      <c r="J60" s="1" t="s">
        <v>224</v>
      </c>
      <c r="K60" s="27"/>
      <c r="L60" t="s">
        <v>91</v>
      </c>
    </row>
    <row r="61" spans="1:12" ht="12.75">
      <c r="A61" s="21"/>
      <c r="C61" s="76">
        <f>SUM(C4:C58)</f>
        <v>117</v>
      </c>
      <c r="D61" s="76">
        <f>SUM(D4:D58)</f>
        <v>97</v>
      </c>
      <c r="E61" s="76">
        <f>SUM(E4:E59)</f>
        <v>214</v>
      </c>
      <c r="F61" s="76">
        <f>SUM(F4:F59)</f>
        <v>235</v>
      </c>
      <c r="G61" s="76">
        <f>SUM(G57+G47+G45+G44+G43+G41+G40+G39+G38+G28+G23+G21+G17+G16+G15+G10+G8+G7+G4)</f>
        <v>-21</v>
      </c>
      <c r="H61"/>
      <c r="J61" s="32" t="s">
        <v>170</v>
      </c>
      <c r="K61" s="18">
        <f>SUM(K4:K60)</f>
        <v>379500.28</v>
      </c>
      <c r="L61" t="s">
        <v>91</v>
      </c>
    </row>
    <row r="62" spans="1:10" ht="12.75">
      <c r="A62" s="81">
        <v>39174</v>
      </c>
      <c r="B62" s="77" t="s">
        <v>171</v>
      </c>
      <c r="H62"/>
      <c r="J62" s="1"/>
    </row>
    <row r="63" spans="1:11" ht="12.75">
      <c r="A63" s="101">
        <v>39251</v>
      </c>
      <c r="B63" s="78" t="s">
        <v>526</v>
      </c>
      <c r="G63" s="4" t="s">
        <v>64</v>
      </c>
      <c r="H63"/>
      <c r="I63" s="4"/>
      <c r="J63" s="1"/>
      <c r="K63" s="4" t="s">
        <v>90</v>
      </c>
    </row>
    <row r="64" spans="1:12" ht="12.75">
      <c r="A64" s="100">
        <v>39321</v>
      </c>
      <c r="B64" s="79" t="s">
        <v>255</v>
      </c>
      <c r="F64" s="11" t="s">
        <v>61</v>
      </c>
      <c r="G64" s="21">
        <f>SUM(E7+E10+E13+E14+E20+E15+E16+E17+E18+E21+E44+E47+E54+E55)</f>
        <v>76</v>
      </c>
      <c r="H64"/>
      <c r="I64" s="17"/>
      <c r="J64" s="11" t="s">
        <v>61</v>
      </c>
      <c r="K64" s="39">
        <f>SUM(K7+K10+K13+K14+K15+K16+K17+K18+K20+K21+K44+K47+K54+K55)</f>
        <v>56376.62</v>
      </c>
      <c r="L64" t="s">
        <v>91</v>
      </c>
    </row>
    <row r="65" spans="2:12" ht="12.75">
      <c r="B65" s="5" t="s">
        <v>60</v>
      </c>
      <c r="C65" s="4"/>
      <c r="D65" s="4"/>
      <c r="F65" s="11" t="s">
        <v>62</v>
      </c>
      <c r="G65" s="21">
        <f>SUM(E4+E5+E23+E26)</f>
        <v>24</v>
      </c>
      <c r="H65"/>
      <c r="I65" s="17"/>
      <c r="J65" s="11" t="s">
        <v>62</v>
      </c>
      <c r="K65" s="39">
        <f>SUM(K4+K5+K23+K24+K25+K26)</f>
        <v>33530.88</v>
      </c>
      <c r="L65" t="s">
        <v>91</v>
      </c>
    </row>
    <row r="66" spans="2:12" ht="12.75">
      <c r="B66" s="16"/>
      <c r="F66" s="11" t="s">
        <v>63</v>
      </c>
      <c r="G66" s="21">
        <f>SUM(E6+E8+E9+E11+E19+E28+E29+E30+E31+E32+E33+E38+E39+E40+E41+E42+E43+E45+E48+E49+E51+E50+E52+E53+E57+E58)</f>
        <v>114</v>
      </c>
      <c r="I66" s="17"/>
      <c r="J66" s="11" t="s">
        <v>63</v>
      </c>
      <c r="K66" s="39">
        <f>SUM(K6+K8+K9+K11+K19+K28+K29+K30+K31+K32+K33+K34+K35+K36+K38+K39+K40+K41+K42+K43+K45+K48+K49+K50+K51+K52+K53+K57+K58+K59+K60)</f>
        <v>289592.77999999997</v>
      </c>
      <c r="L66" t="s">
        <v>91</v>
      </c>
    </row>
    <row r="67" spans="7:12" ht="12.75">
      <c r="G67" s="4">
        <f>SUM(G64:G66)</f>
        <v>214</v>
      </c>
      <c r="K67" s="10">
        <f>SUM(K64:K66)</f>
        <v>379500.27999999997</v>
      </c>
      <c r="L67" t="s">
        <v>91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Ausgabe-IST's. - RSD B - März 2007</oddHeader>
    <oddFooter>&amp;R&amp;8&amp;UDiese Aufstellung finden Sie  auch unter :                  
&amp;UJugTransfer / Jug 4000 / Haushalt / HzE Statistik / HzE Statistik 2007 / HzE Statistik 0307 / Tabelle RSD B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7"/>
  <sheetViews>
    <sheetView workbookViewId="0" topLeftCell="A1">
      <selection activeCell="A1" sqref="A1"/>
    </sheetView>
  </sheetViews>
  <sheetFormatPr defaultColWidth="11.421875" defaultRowHeight="12.75"/>
  <cols>
    <col min="1" max="1" width="9.28125" style="0" customWidth="1"/>
    <col min="2" max="2" width="7.57421875" style="0" bestFit="1" customWidth="1"/>
    <col min="3" max="3" width="36.57421875" style="0" customWidth="1"/>
    <col min="4" max="4" width="37.421875" style="0" bestFit="1" customWidth="1"/>
    <col min="5" max="5" width="18.7109375" style="0" bestFit="1" customWidth="1"/>
    <col min="6" max="6" width="13.8515625" style="0" customWidth="1"/>
  </cols>
  <sheetData>
    <row r="1" spans="1:6" ht="12.75">
      <c r="A1" s="4" t="s">
        <v>114</v>
      </c>
      <c r="B1" s="4" t="s">
        <v>113</v>
      </c>
      <c r="C1" s="4" t="s">
        <v>0</v>
      </c>
      <c r="D1" s="4" t="s">
        <v>111</v>
      </c>
      <c r="E1" s="3" t="s">
        <v>112</v>
      </c>
      <c r="F1" s="3" t="s">
        <v>128</v>
      </c>
    </row>
    <row r="2" spans="1:5" ht="12.75">
      <c r="A2" s="4" t="s">
        <v>115</v>
      </c>
      <c r="B2" s="4" t="s">
        <v>0</v>
      </c>
      <c r="C2" s="3"/>
      <c r="D2" s="3"/>
      <c r="E2" s="3"/>
    </row>
    <row r="3" ht="3.75" customHeight="1"/>
    <row r="4" spans="1:6" ht="12.75">
      <c r="A4" s="1" t="s">
        <v>7</v>
      </c>
      <c r="B4" s="1">
        <v>1</v>
      </c>
      <c r="C4" t="s">
        <v>257</v>
      </c>
      <c r="D4" t="s">
        <v>301</v>
      </c>
      <c r="E4" t="s">
        <v>266</v>
      </c>
      <c r="F4" t="s">
        <v>411</v>
      </c>
    </row>
    <row r="5" spans="1:6" ht="12.75">
      <c r="A5" s="1" t="s">
        <v>8</v>
      </c>
      <c r="B5" s="1">
        <v>1</v>
      </c>
      <c r="C5" t="s">
        <v>9</v>
      </c>
      <c r="D5" t="s">
        <v>412</v>
      </c>
      <c r="F5" t="s">
        <v>411</v>
      </c>
    </row>
    <row r="6" spans="1:6" ht="12.75">
      <c r="A6" s="1" t="s">
        <v>10</v>
      </c>
      <c r="B6" s="1">
        <v>1</v>
      </c>
      <c r="C6" t="s">
        <v>413</v>
      </c>
      <c r="D6" t="s">
        <v>332</v>
      </c>
      <c r="E6" t="s">
        <v>265</v>
      </c>
      <c r="F6" t="s">
        <v>411</v>
      </c>
    </row>
    <row r="7" spans="1:6" ht="12.75">
      <c r="A7" s="1" t="s">
        <v>11</v>
      </c>
      <c r="B7" s="1">
        <v>1</v>
      </c>
      <c r="C7" t="s">
        <v>12</v>
      </c>
      <c r="D7" t="s">
        <v>344</v>
      </c>
      <c r="F7" t="s">
        <v>411</v>
      </c>
    </row>
    <row r="8" spans="1:6" ht="12.75">
      <c r="A8" s="1" t="s">
        <v>11</v>
      </c>
      <c r="B8" s="1">
        <v>1</v>
      </c>
      <c r="C8" t="s">
        <v>12</v>
      </c>
      <c r="D8" t="s">
        <v>414</v>
      </c>
      <c r="F8" t="s">
        <v>411</v>
      </c>
    </row>
    <row r="9" spans="1:6" ht="12.75">
      <c r="A9" s="1" t="s">
        <v>11</v>
      </c>
      <c r="B9" s="1">
        <v>1</v>
      </c>
      <c r="C9" t="s">
        <v>12</v>
      </c>
      <c r="D9" t="s">
        <v>415</v>
      </c>
      <c r="F9" t="s">
        <v>411</v>
      </c>
    </row>
    <row r="10" spans="1:6" ht="12.75">
      <c r="A10" s="1" t="s">
        <v>11</v>
      </c>
      <c r="B10" s="1">
        <v>1</v>
      </c>
      <c r="C10" t="s">
        <v>12</v>
      </c>
      <c r="D10" t="s">
        <v>261</v>
      </c>
      <c r="F10" t="s">
        <v>411</v>
      </c>
    </row>
    <row r="11" spans="1:6" ht="12.75">
      <c r="A11" s="1" t="s">
        <v>11</v>
      </c>
      <c r="B11" s="1">
        <v>1</v>
      </c>
      <c r="C11" t="s">
        <v>12</v>
      </c>
      <c r="D11" t="s">
        <v>416</v>
      </c>
      <c r="F11" t="s">
        <v>411</v>
      </c>
    </row>
    <row r="12" spans="1:6" ht="12.75">
      <c r="A12" s="1" t="s">
        <v>11</v>
      </c>
      <c r="B12" s="1">
        <v>1</v>
      </c>
      <c r="C12" t="s">
        <v>305</v>
      </c>
      <c r="D12" t="s">
        <v>417</v>
      </c>
      <c r="F12" t="s">
        <v>411</v>
      </c>
    </row>
    <row r="13" spans="1:6" ht="12.75">
      <c r="A13" s="1" t="s">
        <v>11</v>
      </c>
      <c r="B13" s="1">
        <v>1</v>
      </c>
      <c r="C13" t="s">
        <v>418</v>
      </c>
      <c r="D13" t="s">
        <v>419</v>
      </c>
      <c r="F13" t="s">
        <v>411</v>
      </c>
    </row>
    <row r="14" spans="1:6" ht="12.75">
      <c r="A14" s="1" t="s">
        <v>11</v>
      </c>
      <c r="B14" s="1">
        <v>1</v>
      </c>
      <c r="C14" t="s">
        <v>418</v>
      </c>
      <c r="D14" t="s">
        <v>420</v>
      </c>
      <c r="E14" t="s">
        <v>266</v>
      </c>
      <c r="F14" t="s">
        <v>411</v>
      </c>
    </row>
    <row r="15" spans="1:6" ht="12.75">
      <c r="A15" s="1" t="s">
        <v>15</v>
      </c>
      <c r="B15" s="1">
        <v>1</v>
      </c>
      <c r="C15" t="s">
        <v>16</v>
      </c>
      <c r="D15" t="s">
        <v>356</v>
      </c>
      <c r="E15" t="s">
        <v>265</v>
      </c>
      <c r="F15" t="s">
        <v>411</v>
      </c>
    </row>
    <row r="16" spans="1:6" ht="12.75">
      <c r="A16" s="1" t="s">
        <v>15</v>
      </c>
      <c r="B16" s="1">
        <v>3</v>
      </c>
      <c r="C16" t="s">
        <v>16</v>
      </c>
      <c r="D16" t="s">
        <v>421</v>
      </c>
      <c r="E16" t="s">
        <v>266</v>
      </c>
      <c r="F16" t="s">
        <v>411</v>
      </c>
    </row>
    <row r="17" spans="1:6" ht="12.75">
      <c r="A17" s="1" t="s">
        <v>17</v>
      </c>
      <c r="B17" s="1">
        <v>1</v>
      </c>
      <c r="C17" t="s">
        <v>18</v>
      </c>
      <c r="D17" t="s">
        <v>422</v>
      </c>
      <c r="F17" t="s">
        <v>411</v>
      </c>
    </row>
    <row r="18" spans="1:6" ht="12.75">
      <c r="A18" s="1" t="s">
        <v>17</v>
      </c>
      <c r="B18" s="1">
        <v>3</v>
      </c>
      <c r="C18" t="s">
        <v>18</v>
      </c>
      <c r="D18" t="s">
        <v>423</v>
      </c>
      <c r="F18" t="s">
        <v>411</v>
      </c>
    </row>
    <row r="19" spans="1:6" ht="12.75">
      <c r="A19" s="1" t="s">
        <v>17</v>
      </c>
      <c r="B19" s="1">
        <v>6</v>
      </c>
      <c r="C19" t="s">
        <v>18</v>
      </c>
      <c r="D19" t="s">
        <v>421</v>
      </c>
      <c r="F19" t="s">
        <v>411</v>
      </c>
    </row>
    <row r="20" spans="1:6" ht="12.75">
      <c r="A20" s="1" t="s">
        <v>17</v>
      </c>
      <c r="B20" s="1">
        <v>1</v>
      </c>
      <c r="C20" t="s">
        <v>18</v>
      </c>
      <c r="D20" t="s">
        <v>412</v>
      </c>
      <c r="F20" t="s">
        <v>411</v>
      </c>
    </row>
    <row r="21" spans="1:6" ht="12.75">
      <c r="A21" s="1" t="s">
        <v>17</v>
      </c>
      <c r="B21" s="1">
        <v>1</v>
      </c>
      <c r="C21" t="s">
        <v>18</v>
      </c>
      <c r="D21" t="s">
        <v>424</v>
      </c>
      <c r="E21" t="s">
        <v>265</v>
      </c>
      <c r="F21" t="s">
        <v>411</v>
      </c>
    </row>
    <row r="22" spans="1:6" ht="12.75">
      <c r="A22" s="1" t="s">
        <v>17</v>
      </c>
      <c r="B22" s="1">
        <v>3</v>
      </c>
      <c r="C22" t="s">
        <v>18</v>
      </c>
      <c r="D22" t="s">
        <v>421</v>
      </c>
      <c r="E22" t="s">
        <v>266</v>
      </c>
      <c r="F22" t="s">
        <v>411</v>
      </c>
    </row>
    <row r="23" spans="1:6" ht="12.75">
      <c r="A23" s="1" t="s">
        <v>17</v>
      </c>
      <c r="B23" s="1">
        <v>1</v>
      </c>
      <c r="C23" t="s">
        <v>18</v>
      </c>
      <c r="D23" t="s">
        <v>425</v>
      </c>
      <c r="E23" t="s">
        <v>266</v>
      </c>
      <c r="F23" t="s">
        <v>411</v>
      </c>
    </row>
    <row r="24" spans="1:6" ht="12.75">
      <c r="A24" s="1" t="s">
        <v>19</v>
      </c>
      <c r="B24" s="1">
        <v>1</v>
      </c>
      <c r="C24" t="s">
        <v>20</v>
      </c>
      <c r="D24" t="s">
        <v>389</v>
      </c>
      <c r="F24" t="s">
        <v>411</v>
      </c>
    </row>
    <row r="25" spans="1:6" ht="12.75">
      <c r="A25" s="1" t="s">
        <v>19</v>
      </c>
      <c r="B25" s="1">
        <v>1</v>
      </c>
      <c r="C25" t="s">
        <v>20</v>
      </c>
      <c r="D25" t="s">
        <v>420</v>
      </c>
      <c r="E25" t="s">
        <v>265</v>
      </c>
      <c r="F25" t="s">
        <v>411</v>
      </c>
    </row>
    <row r="26" spans="1:6" ht="12.75">
      <c r="A26" s="1" t="s">
        <v>19</v>
      </c>
      <c r="B26" s="1">
        <v>1</v>
      </c>
      <c r="C26" t="s">
        <v>20</v>
      </c>
      <c r="D26" t="s">
        <v>388</v>
      </c>
      <c r="E26" t="s">
        <v>265</v>
      </c>
      <c r="F26" t="s">
        <v>411</v>
      </c>
    </row>
    <row r="27" spans="1:6" ht="12.75">
      <c r="A27" s="1" t="s">
        <v>19</v>
      </c>
      <c r="B27" s="1">
        <v>1</v>
      </c>
      <c r="C27" t="s">
        <v>20</v>
      </c>
      <c r="D27" t="s">
        <v>389</v>
      </c>
      <c r="E27" t="s">
        <v>265</v>
      </c>
      <c r="F27" t="s">
        <v>411</v>
      </c>
    </row>
    <row r="28" spans="1:6" ht="12.75">
      <c r="A28" s="1" t="s">
        <v>19</v>
      </c>
      <c r="B28" s="1">
        <v>1</v>
      </c>
      <c r="C28" t="s">
        <v>20</v>
      </c>
      <c r="E28" t="s">
        <v>266</v>
      </c>
      <c r="F28" t="s">
        <v>411</v>
      </c>
    </row>
    <row r="29" spans="1:6" ht="12.75">
      <c r="A29" s="1" t="s">
        <v>19</v>
      </c>
      <c r="B29" s="1">
        <v>3</v>
      </c>
      <c r="C29" t="s">
        <v>20</v>
      </c>
      <c r="D29" t="s">
        <v>395</v>
      </c>
      <c r="E29" t="s">
        <v>266</v>
      </c>
      <c r="F29" t="s">
        <v>411</v>
      </c>
    </row>
    <row r="30" spans="1:6" ht="12.75">
      <c r="A30" s="1" t="s">
        <v>21</v>
      </c>
      <c r="B30" s="1">
        <v>1</v>
      </c>
      <c r="C30" t="s">
        <v>271</v>
      </c>
      <c r="D30" t="s">
        <v>272</v>
      </c>
      <c r="F30" t="s">
        <v>411</v>
      </c>
    </row>
    <row r="31" spans="1:6" ht="12.75">
      <c r="A31" s="1" t="s">
        <v>21</v>
      </c>
      <c r="B31" s="1">
        <v>1</v>
      </c>
      <c r="C31" t="s">
        <v>270</v>
      </c>
      <c r="D31" t="s">
        <v>272</v>
      </c>
      <c r="F31" t="s">
        <v>411</v>
      </c>
    </row>
    <row r="32" spans="1:6" ht="12.75">
      <c r="A32" s="1" t="s">
        <v>21</v>
      </c>
      <c r="B32" s="1">
        <v>1</v>
      </c>
      <c r="C32" t="s">
        <v>271</v>
      </c>
      <c r="D32" t="s">
        <v>272</v>
      </c>
      <c r="E32" t="s">
        <v>274</v>
      </c>
      <c r="F32" t="s">
        <v>411</v>
      </c>
    </row>
    <row r="33" spans="1:6" ht="12.75">
      <c r="A33" s="1" t="s">
        <v>21</v>
      </c>
      <c r="B33" s="1">
        <v>1</v>
      </c>
      <c r="C33" t="s">
        <v>351</v>
      </c>
      <c r="D33" t="s">
        <v>272</v>
      </c>
      <c r="E33" t="s">
        <v>266</v>
      </c>
      <c r="F33" t="s">
        <v>411</v>
      </c>
    </row>
    <row r="34" spans="1:6" ht="12.75">
      <c r="A34" s="1" t="s">
        <v>21</v>
      </c>
      <c r="B34" s="1">
        <v>1</v>
      </c>
      <c r="C34" t="s">
        <v>271</v>
      </c>
      <c r="D34" t="s">
        <v>272</v>
      </c>
      <c r="E34" t="s">
        <v>266</v>
      </c>
      <c r="F34" t="s">
        <v>411</v>
      </c>
    </row>
    <row r="35" spans="1:6" ht="12.75">
      <c r="A35" s="1" t="s">
        <v>21</v>
      </c>
      <c r="B35" s="1">
        <v>2</v>
      </c>
      <c r="C35" t="s">
        <v>271</v>
      </c>
      <c r="D35" t="s">
        <v>272</v>
      </c>
      <c r="E35" t="s">
        <v>266</v>
      </c>
      <c r="F35" t="s">
        <v>411</v>
      </c>
    </row>
    <row r="36" spans="1:6" ht="12.75">
      <c r="A36" s="1" t="s">
        <v>21</v>
      </c>
      <c r="B36" s="1">
        <v>1</v>
      </c>
      <c r="C36" t="s">
        <v>271</v>
      </c>
      <c r="D36" t="s">
        <v>272</v>
      </c>
      <c r="E36" t="s">
        <v>266</v>
      </c>
      <c r="F36" t="s">
        <v>411</v>
      </c>
    </row>
    <row r="37" spans="1:6" ht="12.75">
      <c r="A37" s="1" t="s">
        <v>21</v>
      </c>
      <c r="B37" s="1">
        <v>1</v>
      </c>
      <c r="C37" t="s">
        <v>271</v>
      </c>
      <c r="D37" t="s">
        <v>272</v>
      </c>
      <c r="E37" t="s">
        <v>266</v>
      </c>
      <c r="F37" t="s">
        <v>411</v>
      </c>
    </row>
    <row r="38" spans="1:6" ht="12.75">
      <c r="A38" s="1" t="s">
        <v>21</v>
      </c>
      <c r="B38" s="1">
        <v>1</v>
      </c>
      <c r="C38" t="s">
        <v>270</v>
      </c>
      <c r="D38" t="s">
        <v>272</v>
      </c>
      <c r="E38" t="s">
        <v>266</v>
      </c>
      <c r="F38" t="s">
        <v>411</v>
      </c>
    </row>
    <row r="39" spans="1:6" ht="12.75">
      <c r="A39" s="1" t="s">
        <v>21</v>
      </c>
      <c r="B39" s="1">
        <v>1</v>
      </c>
      <c r="C39" t="s">
        <v>270</v>
      </c>
      <c r="D39" t="s">
        <v>272</v>
      </c>
      <c r="E39" t="s">
        <v>266</v>
      </c>
      <c r="F39" t="s">
        <v>411</v>
      </c>
    </row>
    <row r="40" spans="1:6" ht="12.75">
      <c r="A40" s="1" t="s">
        <v>22</v>
      </c>
      <c r="B40" s="1">
        <v>1</v>
      </c>
      <c r="C40" t="s">
        <v>23</v>
      </c>
      <c r="D40" t="s">
        <v>426</v>
      </c>
      <c r="E40" t="s">
        <v>274</v>
      </c>
      <c r="F40" t="s">
        <v>411</v>
      </c>
    </row>
    <row r="41" spans="1:6" ht="12.75">
      <c r="A41" s="1" t="s">
        <v>22</v>
      </c>
      <c r="B41" s="1">
        <v>1</v>
      </c>
      <c r="C41" t="s">
        <v>25</v>
      </c>
      <c r="D41" t="s">
        <v>392</v>
      </c>
      <c r="E41" t="s">
        <v>274</v>
      </c>
      <c r="F41" t="s">
        <v>411</v>
      </c>
    </row>
    <row r="42" spans="1:6" ht="12.75">
      <c r="A42" s="1" t="s">
        <v>22</v>
      </c>
      <c r="B42" s="1">
        <v>1</v>
      </c>
      <c r="C42" t="s">
        <v>26</v>
      </c>
      <c r="D42" t="s">
        <v>273</v>
      </c>
      <c r="E42" t="s">
        <v>274</v>
      </c>
      <c r="F42" t="s">
        <v>411</v>
      </c>
    </row>
    <row r="43" spans="1:6" ht="12.75">
      <c r="A43" s="1" t="s">
        <v>22</v>
      </c>
      <c r="B43" s="1">
        <v>1</v>
      </c>
      <c r="C43" t="s">
        <v>26</v>
      </c>
      <c r="D43" t="s">
        <v>427</v>
      </c>
      <c r="E43" t="s">
        <v>274</v>
      </c>
      <c r="F43" t="s">
        <v>411</v>
      </c>
    </row>
    <row r="44" spans="1:6" ht="12.75">
      <c r="A44" s="1" t="s">
        <v>22</v>
      </c>
      <c r="B44" s="1">
        <v>1</v>
      </c>
      <c r="C44" t="s">
        <v>26</v>
      </c>
      <c r="D44" t="s">
        <v>428</v>
      </c>
      <c r="E44" t="s">
        <v>274</v>
      </c>
      <c r="F44" t="s">
        <v>411</v>
      </c>
    </row>
    <row r="45" spans="1:6" ht="12.75">
      <c r="A45" s="1" t="s">
        <v>22</v>
      </c>
      <c r="B45" s="1">
        <v>1</v>
      </c>
      <c r="C45" t="s">
        <v>26</v>
      </c>
      <c r="D45" t="s">
        <v>429</v>
      </c>
      <c r="E45" t="s">
        <v>274</v>
      </c>
      <c r="F45" t="s">
        <v>411</v>
      </c>
    </row>
    <row r="46" spans="1:6" ht="12.75">
      <c r="A46" s="1" t="s">
        <v>22</v>
      </c>
      <c r="B46" s="1">
        <v>1</v>
      </c>
      <c r="C46" t="s">
        <v>26</v>
      </c>
      <c r="D46" t="s">
        <v>426</v>
      </c>
      <c r="E46" t="s">
        <v>274</v>
      </c>
      <c r="F46" t="s">
        <v>411</v>
      </c>
    </row>
    <row r="47" spans="1:6" ht="12.75">
      <c r="A47" s="1" t="s">
        <v>22</v>
      </c>
      <c r="B47" s="1">
        <v>1</v>
      </c>
      <c r="C47" t="s">
        <v>26</v>
      </c>
      <c r="D47" t="s">
        <v>430</v>
      </c>
      <c r="E47" t="s">
        <v>274</v>
      </c>
      <c r="F47" t="s">
        <v>411</v>
      </c>
    </row>
    <row r="48" spans="1:6" ht="12.75">
      <c r="A48" s="1" t="s">
        <v>22</v>
      </c>
      <c r="B48" s="1">
        <v>1</v>
      </c>
      <c r="C48" t="s">
        <v>26</v>
      </c>
      <c r="D48" t="s">
        <v>280</v>
      </c>
      <c r="E48" t="s">
        <v>281</v>
      </c>
      <c r="F48" t="s">
        <v>411</v>
      </c>
    </row>
    <row r="49" spans="1:6" ht="12.75">
      <c r="A49" s="1" t="s">
        <v>22</v>
      </c>
      <c r="B49" s="1">
        <v>1</v>
      </c>
      <c r="C49" t="s">
        <v>23</v>
      </c>
      <c r="D49" t="s">
        <v>356</v>
      </c>
      <c r="E49" t="s">
        <v>265</v>
      </c>
      <c r="F49" t="s">
        <v>411</v>
      </c>
    </row>
    <row r="50" spans="1:6" ht="12.75">
      <c r="A50" s="1" t="s">
        <v>22</v>
      </c>
      <c r="B50" s="1">
        <v>1</v>
      </c>
      <c r="C50" t="s">
        <v>23</v>
      </c>
      <c r="D50" t="s">
        <v>367</v>
      </c>
      <c r="E50" t="s">
        <v>265</v>
      </c>
      <c r="F50" t="s">
        <v>411</v>
      </c>
    </row>
    <row r="51" spans="1:6" ht="12.75">
      <c r="A51" s="1" t="s">
        <v>22</v>
      </c>
      <c r="B51" s="1">
        <v>1</v>
      </c>
      <c r="C51" t="s">
        <v>23</v>
      </c>
      <c r="D51" t="s">
        <v>323</v>
      </c>
      <c r="E51" t="s">
        <v>265</v>
      </c>
      <c r="F51" t="s">
        <v>411</v>
      </c>
    </row>
    <row r="52" spans="1:6" ht="12.75">
      <c r="A52" s="1" t="s">
        <v>22</v>
      </c>
      <c r="B52" s="1">
        <v>1</v>
      </c>
      <c r="C52" t="s">
        <v>25</v>
      </c>
      <c r="D52" t="s">
        <v>431</v>
      </c>
      <c r="E52" t="s">
        <v>265</v>
      </c>
      <c r="F52" t="s">
        <v>411</v>
      </c>
    </row>
    <row r="53" spans="1:6" ht="12.75">
      <c r="A53" s="1" t="s">
        <v>22</v>
      </c>
      <c r="B53" s="1">
        <v>1</v>
      </c>
      <c r="C53" t="s">
        <v>26</v>
      </c>
      <c r="D53" t="s">
        <v>432</v>
      </c>
      <c r="E53" t="s">
        <v>265</v>
      </c>
      <c r="F53" t="s">
        <v>411</v>
      </c>
    </row>
    <row r="54" spans="1:6" ht="12.75">
      <c r="A54" s="1" t="s">
        <v>22</v>
      </c>
      <c r="B54" s="1">
        <v>1</v>
      </c>
      <c r="C54" t="s">
        <v>26</v>
      </c>
      <c r="D54" t="s">
        <v>433</v>
      </c>
      <c r="E54" t="s">
        <v>265</v>
      </c>
      <c r="F54" t="s">
        <v>411</v>
      </c>
    </row>
    <row r="55" spans="1:6" ht="12.75">
      <c r="A55" s="1" t="s">
        <v>22</v>
      </c>
      <c r="B55" s="1">
        <v>1</v>
      </c>
      <c r="C55" t="s">
        <v>26</v>
      </c>
      <c r="D55" t="s">
        <v>362</v>
      </c>
      <c r="E55" t="s">
        <v>265</v>
      </c>
      <c r="F55" t="s">
        <v>411</v>
      </c>
    </row>
    <row r="56" spans="1:6" ht="12.75">
      <c r="A56" s="1" t="s">
        <v>22</v>
      </c>
      <c r="B56" s="1">
        <v>4</v>
      </c>
      <c r="C56" t="s">
        <v>26</v>
      </c>
      <c r="D56" t="s">
        <v>434</v>
      </c>
      <c r="E56" t="s">
        <v>265</v>
      </c>
      <c r="F56" t="s">
        <v>411</v>
      </c>
    </row>
    <row r="57" spans="1:6" ht="12.75">
      <c r="A57" s="1" t="s">
        <v>22</v>
      </c>
      <c r="B57" s="1">
        <v>2</v>
      </c>
      <c r="C57" t="s">
        <v>26</v>
      </c>
      <c r="D57" t="s">
        <v>280</v>
      </c>
      <c r="E57" t="s">
        <v>265</v>
      </c>
      <c r="F57" t="s">
        <v>411</v>
      </c>
    </row>
    <row r="58" spans="1:6" ht="12.75">
      <c r="A58" s="1" t="s">
        <v>22</v>
      </c>
      <c r="B58" s="1">
        <v>1</v>
      </c>
      <c r="C58" t="s">
        <v>26</v>
      </c>
      <c r="D58" t="s">
        <v>435</v>
      </c>
      <c r="E58" t="s">
        <v>265</v>
      </c>
      <c r="F58" t="s">
        <v>411</v>
      </c>
    </row>
    <row r="59" spans="1:6" ht="12.75">
      <c r="A59" s="1" t="s">
        <v>22</v>
      </c>
      <c r="B59" s="1">
        <v>1</v>
      </c>
      <c r="C59" t="s">
        <v>28</v>
      </c>
      <c r="E59" t="s">
        <v>265</v>
      </c>
      <c r="F59" t="s">
        <v>411</v>
      </c>
    </row>
    <row r="60" spans="1:6" ht="12.75">
      <c r="A60" s="1" t="s">
        <v>22</v>
      </c>
      <c r="B60" s="1">
        <v>1</v>
      </c>
      <c r="C60" t="s">
        <v>28</v>
      </c>
      <c r="D60" t="s">
        <v>436</v>
      </c>
      <c r="E60" t="s">
        <v>265</v>
      </c>
      <c r="F60" t="s">
        <v>411</v>
      </c>
    </row>
    <row r="61" spans="1:6" ht="12.75">
      <c r="A61" s="1" t="s">
        <v>22</v>
      </c>
      <c r="B61" s="1">
        <v>1</v>
      </c>
      <c r="C61" t="s">
        <v>28</v>
      </c>
      <c r="D61" t="s">
        <v>395</v>
      </c>
      <c r="E61" t="s">
        <v>265</v>
      </c>
      <c r="F61" t="s">
        <v>411</v>
      </c>
    </row>
    <row r="62" spans="1:6" ht="12.75">
      <c r="A62" s="1" t="s">
        <v>22</v>
      </c>
      <c r="B62" s="1">
        <v>1</v>
      </c>
      <c r="C62" t="s">
        <v>23</v>
      </c>
      <c r="E62" t="s">
        <v>266</v>
      </c>
      <c r="F62" t="s">
        <v>411</v>
      </c>
    </row>
    <row r="63" spans="1:6" ht="12.75">
      <c r="A63" s="1" t="s">
        <v>22</v>
      </c>
      <c r="B63" s="1">
        <v>1</v>
      </c>
      <c r="C63" t="s">
        <v>23</v>
      </c>
      <c r="D63" t="s">
        <v>437</v>
      </c>
      <c r="E63" t="s">
        <v>266</v>
      </c>
      <c r="F63" t="s">
        <v>411</v>
      </c>
    </row>
    <row r="64" spans="1:6" ht="12.75">
      <c r="A64" s="1" t="s">
        <v>22</v>
      </c>
      <c r="B64" s="1">
        <v>1</v>
      </c>
      <c r="C64" t="s">
        <v>23</v>
      </c>
      <c r="D64" t="s">
        <v>438</v>
      </c>
      <c r="E64" t="s">
        <v>266</v>
      </c>
      <c r="F64" t="s">
        <v>411</v>
      </c>
    </row>
    <row r="65" spans="1:6" ht="12.75">
      <c r="A65" s="1" t="s">
        <v>22</v>
      </c>
      <c r="B65" s="1">
        <v>1</v>
      </c>
      <c r="C65" t="s">
        <v>26</v>
      </c>
      <c r="D65" t="s">
        <v>439</v>
      </c>
      <c r="E65" t="s">
        <v>266</v>
      </c>
      <c r="F65" t="s">
        <v>411</v>
      </c>
    </row>
    <row r="66" spans="1:6" ht="12.75">
      <c r="A66" s="1" t="s">
        <v>22</v>
      </c>
      <c r="B66" s="1">
        <v>1</v>
      </c>
      <c r="C66" t="s">
        <v>26</v>
      </c>
      <c r="D66" t="s">
        <v>437</v>
      </c>
      <c r="E66" t="s">
        <v>266</v>
      </c>
      <c r="F66" t="s">
        <v>411</v>
      </c>
    </row>
    <row r="67" spans="1:6" ht="12.75">
      <c r="A67" s="1" t="s">
        <v>22</v>
      </c>
      <c r="B67" s="1">
        <v>1</v>
      </c>
      <c r="C67" t="s">
        <v>26</v>
      </c>
      <c r="D67" t="s">
        <v>440</v>
      </c>
      <c r="E67" t="s">
        <v>266</v>
      </c>
      <c r="F67" t="s">
        <v>411</v>
      </c>
    </row>
    <row r="68" spans="1:6" ht="12.75">
      <c r="A68" s="1" t="s">
        <v>22</v>
      </c>
      <c r="B68" s="1">
        <v>1</v>
      </c>
      <c r="C68" t="s">
        <v>26</v>
      </c>
      <c r="D68" t="s">
        <v>280</v>
      </c>
      <c r="E68" t="s">
        <v>266</v>
      </c>
      <c r="F68" t="s">
        <v>411</v>
      </c>
    </row>
    <row r="69" spans="1:6" ht="12.75">
      <c r="A69" s="1" t="s">
        <v>22</v>
      </c>
      <c r="B69" s="1">
        <v>2</v>
      </c>
      <c r="C69" t="s">
        <v>27</v>
      </c>
      <c r="D69" t="s">
        <v>357</v>
      </c>
      <c r="E69" t="s">
        <v>266</v>
      </c>
      <c r="F69" t="s">
        <v>411</v>
      </c>
    </row>
    <row r="70" spans="1:6" ht="12.75">
      <c r="A70" s="1" t="s">
        <v>22</v>
      </c>
      <c r="B70" s="1">
        <v>1</v>
      </c>
      <c r="C70" t="s">
        <v>28</v>
      </c>
      <c r="D70" t="s">
        <v>283</v>
      </c>
      <c r="E70" t="s">
        <v>266</v>
      </c>
      <c r="F70" t="s">
        <v>411</v>
      </c>
    </row>
    <row r="71" spans="1:6" ht="12.75">
      <c r="A71" s="1" t="s">
        <v>22</v>
      </c>
      <c r="B71" s="1">
        <v>1</v>
      </c>
      <c r="C71" t="s">
        <v>28</v>
      </c>
      <c r="D71" t="s">
        <v>395</v>
      </c>
      <c r="E71" t="s">
        <v>266</v>
      </c>
      <c r="F71" t="s">
        <v>411</v>
      </c>
    </row>
    <row r="72" spans="1:6" ht="12.75">
      <c r="A72" s="1" t="s">
        <v>22</v>
      </c>
      <c r="B72" s="1">
        <v>1</v>
      </c>
      <c r="C72" t="s">
        <v>26</v>
      </c>
      <c r="E72" t="s">
        <v>293</v>
      </c>
      <c r="F72" t="s">
        <v>411</v>
      </c>
    </row>
    <row r="73" spans="1:6" ht="12.75">
      <c r="A73" s="1" t="s">
        <v>22</v>
      </c>
      <c r="B73" s="1">
        <v>1</v>
      </c>
      <c r="C73" t="s">
        <v>26</v>
      </c>
      <c r="D73" t="s">
        <v>273</v>
      </c>
      <c r="E73" t="s">
        <v>293</v>
      </c>
      <c r="F73" t="s">
        <v>411</v>
      </c>
    </row>
    <row r="74" spans="1:6" ht="12.75">
      <c r="A74" s="1" t="s">
        <v>22</v>
      </c>
      <c r="B74" s="1">
        <v>1</v>
      </c>
      <c r="C74" t="s">
        <v>26</v>
      </c>
      <c r="D74" t="s">
        <v>309</v>
      </c>
      <c r="E74" t="s">
        <v>293</v>
      </c>
      <c r="F74" t="s">
        <v>411</v>
      </c>
    </row>
    <row r="75" spans="1:6" ht="12.75">
      <c r="A75" s="1" t="s">
        <v>22</v>
      </c>
      <c r="B75" s="1">
        <v>1</v>
      </c>
      <c r="C75" t="s">
        <v>26</v>
      </c>
      <c r="D75" t="s">
        <v>441</v>
      </c>
      <c r="E75" t="s">
        <v>293</v>
      </c>
      <c r="F75" t="s">
        <v>411</v>
      </c>
    </row>
    <row r="76" spans="1:6" ht="12.75">
      <c r="A76" s="1" t="s">
        <v>29</v>
      </c>
      <c r="B76" s="1">
        <v>1</v>
      </c>
      <c r="C76" t="s">
        <v>187</v>
      </c>
      <c r="D76" t="s">
        <v>294</v>
      </c>
      <c r="E76" t="s">
        <v>266</v>
      </c>
      <c r="F76" t="s">
        <v>411</v>
      </c>
    </row>
    <row r="77" spans="1:6" ht="12.75">
      <c r="A77" s="1" t="s">
        <v>31</v>
      </c>
      <c r="B77" s="1">
        <v>1</v>
      </c>
      <c r="C77" t="s">
        <v>12</v>
      </c>
      <c r="D77" t="s">
        <v>442</v>
      </c>
      <c r="F77" t="s">
        <v>411</v>
      </c>
    </row>
    <row r="78" spans="1:6" ht="12.75">
      <c r="A78" s="1" t="s">
        <v>31</v>
      </c>
      <c r="B78" s="1">
        <v>1</v>
      </c>
      <c r="C78" t="s">
        <v>295</v>
      </c>
      <c r="D78" t="s">
        <v>296</v>
      </c>
      <c r="F78" t="s">
        <v>411</v>
      </c>
    </row>
    <row r="79" spans="1:6" ht="12.75">
      <c r="A79" s="1" t="s">
        <v>31</v>
      </c>
      <c r="B79" s="1">
        <v>1</v>
      </c>
      <c r="C79" t="s">
        <v>295</v>
      </c>
      <c r="D79" t="s">
        <v>443</v>
      </c>
      <c r="F79" t="s">
        <v>411</v>
      </c>
    </row>
    <row r="80" spans="1:6" ht="12.75">
      <c r="A80" s="1" t="s">
        <v>31</v>
      </c>
      <c r="B80" s="1">
        <v>1</v>
      </c>
      <c r="C80" t="s">
        <v>297</v>
      </c>
      <c r="D80" t="s">
        <v>299</v>
      </c>
      <c r="F80" t="s">
        <v>411</v>
      </c>
    </row>
    <row r="81" spans="1:6" ht="12.75">
      <c r="A81" s="1" t="s">
        <v>31</v>
      </c>
      <c r="B81" s="1">
        <v>1</v>
      </c>
      <c r="C81" t="s">
        <v>297</v>
      </c>
      <c r="D81" t="s">
        <v>299</v>
      </c>
      <c r="E81" t="s">
        <v>265</v>
      </c>
      <c r="F81" t="s">
        <v>411</v>
      </c>
    </row>
    <row r="82" spans="1:6" ht="12.75">
      <c r="A82" s="1" t="s">
        <v>31</v>
      </c>
      <c r="B82" s="1">
        <v>1</v>
      </c>
      <c r="C82" t="s">
        <v>297</v>
      </c>
      <c r="D82" t="s">
        <v>262</v>
      </c>
      <c r="E82" t="s">
        <v>266</v>
      </c>
      <c r="F82" t="s">
        <v>411</v>
      </c>
    </row>
    <row r="83" spans="1:6" ht="12.75">
      <c r="A83" s="1" t="s">
        <v>7</v>
      </c>
      <c r="B83" s="1">
        <v>1</v>
      </c>
      <c r="C83" t="s">
        <v>257</v>
      </c>
      <c r="F83" t="s">
        <v>444</v>
      </c>
    </row>
    <row r="84" spans="1:6" ht="12.75">
      <c r="A84" s="1" t="s">
        <v>7</v>
      </c>
      <c r="B84" s="1">
        <v>1</v>
      </c>
      <c r="C84" t="s">
        <v>257</v>
      </c>
      <c r="D84" t="s">
        <v>330</v>
      </c>
      <c r="F84" t="s">
        <v>444</v>
      </c>
    </row>
    <row r="85" spans="1:6" ht="12.75">
      <c r="A85" s="1" t="s">
        <v>7</v>
      </c>
      <c r="B85" s="1">
        <v>1</v>
      </c>
      <c r="C85" t="s">
        <v>257</v>
      </c>
      <c r="D85" t="s">
        <v>432</v>
      </c>
      <c r="E85" t="s">
        <v>266</v>
      </c>
      <c r="F85" t="s">
        <v>444</v>
      </c>
    </row>
    <row r="86" spans="1:6" ht="12.75">
      <c r="A86" s="1" t="s">
        <v>10</v>
      </c>
      <c r="B86" s="1">
        <v>1</v>
      </c>
      <c r="C86" t="s">
        <v>413</v>
      </c>
      <c r="D86" t="s">
        <v>437</v>
      </c>
      <c r="E86" t="s">
        <v>266</v>
      </c>
      <c r="F86" t="s">
        <v>444</v>
      </c>
    </row>
    <row r="87" spans="1:6" ht="12.75">
      <c r="A87" s="1" t="s">
        <v>10</v>
      </c>
      <c r="B87" s="1">
        <v>1</v>
      </c>
      <c r="C87" t="s">
        <v>413</v>
      </c>
      <c r="D87" t="s">
        <v>445</v>
      </c>
      <c r="E87" t="s">
        <v>266</v>
      </c>
      <c r="F87" t="s">
        <v>444</v>
      </c>
    </row>
    <row r="88" spans="1:6" ht="12.75">
      <c r="A88" s="1" t="s">
        <v>11</v>
      </c>
      <c r="B88" s="1">
        <v>1</v>
      </c>
      <c r="C88" t="s">
        <v>12</v>
      </c>
      <c r="F88" t="s">
        <v>444</v>
      </c>
    </row>
    <row r="89" spans="1:6" ht="12.75">
      <c r="A89" s="1" t="s">
        <v>11</v>
      </c>
      <c r="B89" s="1">
        <v>1</v>
      </c>
      <c r="C89" t="s">
        <v>12</v>
      </c>
      <c r="D89" t="s">
        <v>446</v>
      </c>
      <c r="F89" t="s">
        <v>444</v>
      </c>
    </row>
    <row r="90" spans="1:6" ht="12.75">
      <c r="A90" s="1" t="s">
        <v>11</v>
      </c>
      <c r="B90" s="1">
        <v>1</v>
      </c>
      <c r="C90" t="s">
        <v>12</v>
      </c>
      <c r="D90" t="s">
        <v>447</v>
      </c>
      <c r="F90" t="s">
        <v>444</v>
      </c>
    </row>
    <row r="91" spans="1:6" ht="12.75">
      <c r="A91" s="1" t="s">
        <v>11</v>
      </c>
      <c r="B91" s="1">
        <v>1</v>
      </c>
      <c r="C91" t="s">
        <v>12</v>
      </c>
      <c r="D91" t="s">
        <v>448</v>
      </c>
      <c r="F91" t="s">
        <v>444</v>
      </c>
    </row>
    <row r="92" spans="1:6" ht="12.75">
      <c r="A92" s="1" t="s">
        <v>11</v>
      </c>
      <c r="B92" s="1">
        <v>1</v>
      </c>
      <c r="C92" t="s">
        <v>12</v>
      </c>
      <c r="D92" t="s">
        <v>340</v>
      </c>
      <c r="F92" t="s">
        <v>444</v>
      </c>
    </row>
    <row r="93" spans="1:6" ht="12.75">
      <c r="A93" s="1" t="s">
        <v>11</v>
      </c>
      <c r="B93" s="1">
        <v>1</v>
      </c>
      <c r="C93" t="s">
        <v>12</v>
      </c>
      <c r="D93" t="s">
        <v>449</v>
      </c>
      <c r="F93" t="s">
        <v>444</v>
      </c>
    </row>
    <row r="94" spans="1:6" ht="12.75">
      <c r="A94" s="1" t="s">
        <v>11</v>
      </c>
      <c r="B94" s="1">
        <v>1</v>
      </c>
      <c r="C94" t="s">
        <v>12</v>
      </c>
      <c r="D94" t="s">
        <v>261</v>
      </c>
      <c r="E94" t="s">
        <v>266</v>
      </c>
      <c r="F94" t="s">
        <v>444</v>
      </c>
    </row>
    <row r="95" spans="1:6" ht="12.75">
      <c r="A95" s="1" t="s">
        <v>11</v>
      </c>
      <c r="B95" s="1">
        <v>1</v>
      </c>
      <c r="C95" t="s">
        <v>305</v>
      </c>
      <c r="D95" t="s">
        <v>450</v>
      </c>
      <c r="E95" t="s">
        <v>266</v>
      </c>
      <c r="F95" t="s">
        <v>444</v>
      </c>
    </row>
    <row r="96" spans="1:6" ht="12.75">
      <c r="A96" s="1" t="s">
        <v>13</v>
      </c>
      <c r="B96" s="1">
        <v>1</v>
      </c>
      <c r="C96" t="s">
        <v>14</v>
      </c>
      <c r="D96" t="s">
        <v>262</v>
      </c>
      <c r="E96" t="s">
        <v>266</v>
      </c>
      <c r="F96" t="s">
        <v>444</v>
      </c>
    </row>
    <row r="97" spans="1:6" ht="12.75">
      <c r="A97" s="1" t="s">
        <v>15</v>
      </c>
      <c r="B97" s="1">
        <v>1</v>
      </c>
      <c r="C97" t="s">
        <v>16</v>
      </c>
      <c r="D97" t="s">
        <v>423</v>
      </c>
      <c r="E97" t="s">
        <v>266</v>
      </c>
      <c r="F97" t="s">
        <v>444</v>
      </c>
    </row>
    <row r="98" spans="1:6" ht="12.75">
      <c r="A98" s="1" t="s">
        <v>15</v>
      </c>
      <c r="B98" s="1">
        <v>1</v>
      </c>
      <c r="C98" t="s">
        <v>16</v>
      </c>
      <c r="D98" t="s">
        <v>421</v>
      </c>
      <c r="E98" t="s">
        <v>266</v>
      </c>
      <c r="F98" t="s">
        <v>444</v>
      </c>
    </row>
    <row r="99" spans="1:6" ht="12.75">
      <c r="A99" s="1" t="s">
        <v>17</v>
      </c>
      <c r="B99" s="1">
        <v>2</v>
      </c>
      <c r="C99" t="s">
        <v>18</v>
      </c>
      <c r="D99" t="s">
        <v>423</v>
      </c>
      <c r="F99" t="s">
        <v>444</v>
      </c>
    </row>
    <row r="100" spans="1:6" ht="12.75">
      <c r="A100" s="1" t="s">
        <v>17</v>
      </c>
      <c r="B100" s="1">
        <v>2</v>
      </c>
      <c r="C100" t="s">
        <v>18</v>
      </c>
      <c r="D100" t="s">
        <v>421</v>
      </c>
      <c r="F100" t="s">
        <v>444</v>
      </c>
    </row>
    <row r="101" spans="1:6" ht="12.75">
      <c r="A101" s="1" t="s">
        <v>17</v>
      </c>
      <c r="B101" s="1">
        <v>2</v>
      </c>
      <c r="C101" t="s">
        <v>18</v>
      </c>
      <c r="D101" t="s">
        <v>422</v>
      </c>
      <c r="E101" t="s">
        <v>266</v>
      </c>
      <c r="F101" t="s">
        <v>444</v>
      </c>
    </row>
    <row r="102" spans="1:6" ht="12.75">
      <c r="A102" s="1" t="s">
        <v>17</v>
      </c>
      <c r="B102" s="1">
        <v>3</v>
      </c>
      <c r="C102" t="s">
        <v>18</v>
      </c>
      <c r="D102" t="s">
        <v>421</v>
      </c>
      <c r="E102" t="s">
        <v>266</v>
      </c>
      <c r="F102" t="s">
        <v>444</v>
      </c>
    </row>
    <row r="103" spans="1:6" ht="12.75">
      <c r="A103" s="1" t="s">
        <v>19</v>
      </c>
      <c r="B103" s="1">
        <v>1</v>
      </c>
      <c r="C103" t="s">
        <v>20</v>
      </c>
      <c r="E103" t="s">
        <v>265</v>
      </c>
      <c r="F103" t="s">
        <v>444</v>
      </c>
    </row>
    <row r="104" spans="1:6" ht="12.75">
      <c r="A104" s="1" t="s">
        <v>19</v>
      </c>
      <c r="B104" s="1">
        <v>2</v>
      </c>
      <c r="C104" t="s">
        <v>20</v>
      </c>
      <c r="D104" t="s">
        <v>349</v>
      </c>
      <c r="E104" t="s">
        <v>265</v>
      </c>
      <c r="F104" t="s">
        <v>444</v>
      </c>
    </row>
    <row r="105" spans="1:6" ht="12.75">
      <c r="A105" s="1" t="s">
        <v>19</v>
      </c>
      <c r="B105" s="1">
        <v>1</v>
      </c>
      <c r="C105" t="s">
        <v>20</v>
      </c>
      <c r="D105" t="s">
        <v>388</v>
      </c>
      <c r="E105" t="s">
        <v>266</v>
      </c>
      <c r="F105" t="s">
        <v>444</v>
      </c>
    </row>
    <row r="106" spans="1:6" ht="12.75">
      <c r="A106" s="1" t="s">
        <v>19</v>
      </c>
      <c r="B106" s="1">
        <v>2</v>
      </c>
      <c r="C106" t="s">
        <v>20</v>
      </c>
      <c r="D106" t="s">
        <v>395</v>
      </c>
      <c r="E106" t="s">
        <v>266</v>
      </c>
      <c r="F106" t="s">
        <v>444</v>
      </c>
    </row>
    <row r="107" spans="1:6" ht="12.75">
      <c r="A107" s="1" t="s">
        <v>21</v>
      </c>
      <c r="B107" s="1">
        <v>1</v>
      </c>
      <c r="C107" t="s">
        <v>271</v>
      </c>
      <c r="D107" t="s">
        <v>272</v>
      </c>
      <c r="E107" t="s">
        <v>265</v>
      </c>
      <c r="F107" t="s">
        <v>444</v>
      </c>
    </row>
    <row r="108" spans="1:6" ht="12.75">
      <c r="A108" s="1" t="s">
        <v>21</v>
      </c>
      <c r="B108" s="1">
        <v>1</v>
      </c>
      <c r="C108" t="s">
        <v>271</v>
      </c>
      <c r="D108" t="s">
        <v>451</v>
      </c>
      <c r="E108" t="s">
        <v>265</v>
      </c>
      <c r="F108" t="s">
        <v>444</v>
      </c>
    </row>
    <row r="109" spans="1:6" ht="12.75">
      <c r="A109" s="1" t="s">
        <v>21</v>
      </c>
      <c r="B109" s="1">
        <v>2</v>
      </c>
      <c r="C109" t="s">
        <v>351</v>
      </c>
      <c r="D109" t="s">
        <v>452</v>
      </c>
      <c r="E109" t="s">
        <v>266</v>
      </c>
      <c r="F109" t="s">
        <v>444</v>
      </c>
    </row>
    <row r="110" spans="1:6" ht="12.75">
      <c r="A110" s="1" t="s">
        <v>21</v>
      </c>
      <c r="B110" s="1">
        <v>2</v>
      </c>
      <c r="C110" t="s">
        <v>271</v>
      </c>
      <c r="E110" t="s">
        <v>266</v>
      </c>
      <c r="F110" t="s">
        <v>444</v>
      </c>
    </row>
    <row r="111" spans="1:6" ht="12.75">
      <c r="A111" s="1" t="s">
        <v>21</v>
      </c>
      <c r="B111" s="1">
        <v>1</v>
      </c>
      <c r="C111" t="s">
        <v>271</v>
      </c>
      <c r="D111" t="s">
        <v>453</v>
      </c>
      <c r="E111" t="s">
        <v>266</v>
      </c>
      <c r="F111" t="s">
        <v>444</v>
      </c>
    </row>
    <row r="112" spans="1:6" ht="12.75">
      <c r="A112" s="1" t="s">
        <v>21</v>
      </c>
      <c r="B112" s="1">
        <v>1</v>
      </c>
      <c r="C112" t="s">
        <v>271</v>
      </c>
      <c r="D112" t="s">
        <v>454</v>
      </c>
      <c r="E112" t="s">
        <v>266</v>
      </c>
      <c r="F112" t="s">
        <v>444</v>
      </c>
    </row>
    <row r="113" spans="1:6" ht="12.75">
      <c r="A113" s="1" t="s">
        <v>21</v>
      </c>
      <c r="B113" s="1">
        <v>1</v>
      </c>
      <c r="C113" t="s">
        <v>271</v>
      </c>
      <c r="D113" t="s">
        <v>455</v>
      </c>
      <c r="E113" t="s">
        <v>266</v>
      </c>
      <c r="F113" t="s">
        <v>444</v>
      </c>
    </row>
    <row r="114" spans="1:6" ht="12.75">
      <c r="A114" s="1" t="s">
        <v>21</v>
      </c>
      <c r="B114" s="1">
        <v>1</v>
      </c>
      <c r="C114" t="s">
        <v>270</v>
      </c>
      <c r="E114" t="s">
        <v>266</v>
      </c>
      <c r="F114" t="s">
        <v>444</v>
      </c>
    </row>
    <row r="115" spans="1:6" ht="12.75">
      <c r="A115" s="1" t="s">
        <v>21</v>
      </c>
      <c r="B115" s="1">
        <v>2</v>
      </c>
      <c r="C115" t="s">
        <v>270</v>
      </c>
      <c r="D115" t="s">
        <v>455</v>
      </c>
      <c r="E115" t="s">
        <v>266</v>
      </c>
      <c r="F115" t="s">
        <v>444</v>
      </c>
    </row>
    <row r="116" spans="1:6" ht="12.75">
      <c r="A116" s="1" t="s">
        <v>22</v>
      </c>
      <c r="B116" s="1">
        <v>1</v>
      </c>
      <c r="C116" t="s">
        <v>25</v>
      </c>
      <c r="D116" t="s">
        <v>392</v>
      </c>
      <c r="E116" t="s">
        <v>274</v>
      </c>
      <c r="F116" t="s">
        <v>444</v>
      </c>
    </row>
    <row r="117" spans="1:6" ht="12.75">
      <c r="A117" s="1" t="s">
        <v>22</v>
      </c>
      <c r="B117" s="1">
        <v>1</v>
      </c>
      <c r="C117" t="s">
        <v>26</v>
      </c>
      <c r="D117" t="s">
        <v>456</v>
      </c>
      <c r="E117" t="s">
        <v>274</v>
      </c>
      <c r="F117" t="s">
        <v>444</v>
      </c>
    </row>
    <row r="118" spans="1:6" ht="12.75">
      <c r="A118" s="1" t="s">
        <v>22</v>
      </c>
      <c r="B118" s="1">
        <v>2</v>
      </c>
      <c r="C118" t="s">
        <v>26</v>
      </c>
      <c r="D118" t="s">
        <v>426</v>
      </c>
      <c r="E118" t="s">
        <v>274</v>
      </c>
      <c r="F118" t="s">
        <v>444</v>
      </c>
    </row>
    <row r="119" spans="1:6" ht="12.75">
      <c r="A119" s="1" t="s">
        <v>22</v>
      </c>
      <c r="B119" s="1">
        <v>1</v>
      </c>
      <c r="C119" t="s">
        <v>26</v>
      </c>
      <c r="D119" t="s">
        <v>267</v>
      </c>
      <c r="E119" t="s">
        <v>274</v>
      </c>
      <c r="F119" t="s">
        <v>444</v>
      </c>
    </row>
    <row r="120" spans="1:6" ht="12.75">
      <c r="A120" s="1" t="s">
        <v>22</v>
      </c>
      <c r="B120" s="1">
        <v>1</v>
      </c>
      <c r="C120" t="s">
        <v>23</v>
      </c>
      <c r="D120" t="s">
        <v>437</v>
      </c>
      <c r="E120" t="s">
        <v>265</v>
      </c>
      <c r="F120" t="s">
        <v>444</v>
      </c>
    </row>
    <row r="121" spans="1:6" ht="12.75">
      <c r="A121" s="1" t="s">
        <v>22</v>
      </c>
      <c r="B121" s="1">
        <v>1</v>
      </c>
      <c r="C121" t="s">
        <v>23</v>
      </c>
      <c r="D121" t="s">
        <v>457</v>
      </c>
      <c r="E121" t="s">
        <v>265</v>
      </c>
      <c r="F121" t="s">
        <v>444</v>
      </c>
    </row>
    <row r="122" spans="1:6" ht="12.75">
      <c r="A122" s="1" t="s">
        <v>22</v>
      </c>
      <c r="B122" s="1">
        <v>1</v>
      </c>
      <c r="C122" t="s">
        <v>25</v>
      </c>
      <c r="D122" t="s">
        <v>458</v>
      </c>
      <c r="E122" t="s">
        <v>265</v>
      </c>
      <c r="F122" t="s">
        <v>444</v>
      </c>
    </row>
    <row r="123" spans="1:6" ht="12.75">
      <c r="A123" s="1" t="s">
        <v>22</v>
      </c>
      <c r="B123" s="1">
        <v>3</v>
      </c>
      <c r="C123" t="s">
        <v>25</v>
      </c>
      <c r="D123" t="s">
        <v>283</v>
      </c>
      <c r="E123" t="s">
        <v>265</v>
      </c>
      <c r="F123" t="s">
        <v>444</v>
      </c>
    </row>
    <row r="124" spans="1:6" ht="12.75">
      <c r="A124" s="1" t="s">
        <v>22</v>
      </c>
      <c r="B124" s="1">
        <v>1</v>
      </c>
      <c r="C124" t="s">
        <v>26</v>
      </c>
      <c r="E124" t="s">
        <v>265</v>
      </c>
      <c r="F124" t="s">
        <v>444</v>
      </c>
    </row>
    <row r="125" spans="1:6" ht="12.75">
      <c r="A125" s="1" t="s">
        <v>22</v>
      </c>
      <c r="B125" s="1">
        <v>1</v>
      </c>
      <c r="C125" t="s">
        <v>26</v>
      </c>
      <c r="D125" t="s">
        <v>434</v>
      </c>
      <c r="E125" t="s">
        <v>265</v>
      </c>
      <c r="F125" t="s">
        <v>444</v>
      </c>
    </row>
    <row r="126" spans="1:6" ht="12.75">
      <c r="A126" s="1" t="s">
        <v>22</v>
      </c>
      <c r="B126" s="1">
        <v>2</v>
      </c>
      <c r="C126" t="s">
        <v>26</v>
      </c>
      <c r="D126" t="s">
        <v>459</v>
      </c>
      <c r="E126" t="s">
        <v>265</v>
      </c>
      <c r="F126" t="s">
        <v>444</v>
      </c>
    </row>
    <row r="127" spans="1:6" ht="12.75">
      <c r="A127" s="1" t="s">
        <v>22</v>
      </c>
      <c r="B127" s="1">
        <v>2</v>
      </c>
      <c r="C127" t="s">
        <v>26</v>
      </c>
      <c r="D127" t="s">
        <v>369</v>
      </c>
      <c r="E127" t="s">
        <v>265</v>
      </c>
      <c r="F127" t="s">
        <v>444</v>
      </c>
    </row>
    <row r="128" spans="1:6" ht="12.75">
      <c r="A128" s="1" t="s">
        <v>22</v>
      </c>
      <c r="B128" s="1">
        <v>2</v>
      </c>
      <c r="C128" t="s">
        <v>26</v>
      </c>
      <c r="D128" t="s">
        <v>283</v>
      </c>
      <c r="E128" t="s">
        <v>265</v>
      </c>
      <c r="F128" t="s">
        <v>444</v>
      </c>
    </row>
    <row r="129" spans="1:6" ht="12.75">
      <c r="A129" s="1" t="s">
        <v>22</v>
      </c>
      <c r="B129" s="1">
        <v>2</v>
      </c>
      <c r="C129" t="s">
        <v>26</v>
      </c>
      <c r="D129" t="s">
        <v>280</v>
      </c>
      <c r="E129" t="s">
        <v>265</v>
      </c>
      <c r="F129" t="s">
        <v>444</v>
      </c>
    </row>
    <row r="130" spans="1:6" ht="12.75">
      <c r="A130" s="1" t="s">
        <v>22</v>
      </c>
      <c r="B130" s="1">
        <v>1</v>
      </c>
      <c r="C130" t="s">
        <v>26</v>
      </c>
      <c r="D130" t="s">
        <v>320</v>
      </c>
      <c r="E130" t="s">
        <v>265</v>
      </c>
      <c r="F130" t="s">
        <v>444</v>
      </c>
    </row>
    <row r="131" spans="1:6" ht="12.75">
      <c r="A131" s="1" t="s">
        <v>22</v>
      </c>
      <c r="B131" s="1">
        <v>1</v>
      </c>
      <c r="C131" t="s">
        <v>26</v>
      </c>
      <c r="D131" t="s">
        <v>460</v>
      </c>
      <c r="E131" t="s">
        <v>265</v>
      </c>
      <c r="F131" t="s">
        <v>444</v>
      </c>
    </row>
    <row r="132" spans="1:6" ht="12.75">
      <c r="A132" s="1" t="s">
        <v>22</v>
      </c>
      <c r="B132" s="1">
        <v>1</v>
      </c>
      <c r="C132" t="s">
        <v>27</v>
      </c>
      <c r="D132" t="s">
        <v>461</v>
      </c>
      <c r="E132" t="s">
        <v>265</v>
      </c>
      <c r="F132" t="s">
        <v>444</v>
      </c>
    </row>
    <row r="133" spans="1:6" ht="12.75">
      <c r="A133" s="1" t="s">
        <v>22</v>
      </c>
      <c r="B133" s="1">
        <v>1</v>
      </c>
      <c r="C133" t="s">
        <v>23</v>
      </c>
      <c r="D133" t="s">
        <v>323</v>
      </c>
      <c r="E133" t="s">
        <v>266</v>
      </c>
      <c r="F133" t="s">
        <v>444</v>
      </c>
    </row>
    <row r="134" spans="1:6" ht="12.75">
      <c r="A134" s="1" t="s">
        <v>22</v>
      </c>
      <c r="B134" s="1">
        <v>1</v>
      </c>
      <c r="C134" t="s">
        <v>25</v>
      </c>
      <c r="D134" t="s">
        <v>287</v>
      </c>
      <c r="E134" t="s">
        <v>266</v>
      </c>
      <c r="F134" t="s">
        <v>444</v>
      </c>
    </row>
    <row r="135" spans="1:6" ht="12.75">
      <c r="A135" s="1" t="s">
        <v>22</v>
      </c>
      <c r="B135" s="1">
        <v>1</v>
      </c>
      <c r="C135" t="s">
        <v>25</v>
      </c>
      <c r="D135" t="s">
        <v>462</v>
      </c>
      <c r="E135" t="s">
        <v>266</v>
      </c>
      <c r="F135" t="s">
        <v>444</v>
      </c>
    </row>
    <row r="136" spans="1:6" ht="12.75">
      <c r="A136" s="1" t="s">
        <v>22</v>
      </c>
      <c r="B136" s="1">
        <v>1</v>
      </c>
      <c r="C136" t="s">
        <v>25</v>
      </c>
      <c r="D136" t="s">
        <v>463</v>
      </c>
      <c r="E136" t="s">
        <v>266</v>
      </c>
      <c r="F136" t="s">
        <v>444</v>
      </c>
    </row>
    <row r="137" spans="1:6" ht="12.75">
      <c r="A137" s="1" t="s">
        <v>22</v>
      </c>
      <c r="B137" s="1">
        <v>1</v>
      </c>
      <c r="C137" t="s">
        <v>25</v>
      </c>
      <c r="D137" t="s">
        <v>395</v>
      </c>
      <c r="E137" t="s">
        <v>266</v>
      </c>
      <c r="F137" t="s">
        <v>444</v>
      </c>
    </row>
    <row r="138" spans="1:6" ht="12.75">
      <c r="A138" s="1" t="s">
        <v>22</v>
      </c>
      <c r="B138" s="1">
        <v>1</v>
      </c>
      <c r="C138" t="s">
        <v>26</v>
      </c>
      <c r="D138" t="s">
        <v>289</v>
      </c>
      <c r="E138" t="s">
        <v>266</v>
      </c>
      <c r="F138" t="s">
        <v>444</v>
      </c>
    </row>
    <row r="139" spans="1:6" ht="12.75">
      <c r="A139" s="1" t="s">
        <v>22</v>
      </c>
      <c r="B139" s="1">
        <v>2</v>
      </c>
      <c r="C139" t="s">
        <v>26</v>
      </c>
      <c r="D139" t="s">
        <v>420</v>
      </c>
      <c r="E139" t="s">
        <v>266</v>
      </c>
      <c r="F139" t="s">
        <v>444</v>
      </c>
    </row>
    <row r="140" spans="1:6" ht="12.75">
      <c r="A140" s="1" t="s">
        <v>22</v>
      </c>
      <c r="B140" s="1">
        <v>1</v>
      </c>
      <c r="C140" t="s">
        <v>26</v>
      </c>
      <c r="D140" t="s">
        <v>322</v>
      </c>
      <c r="E140" t="s">
        <v>266</v>
      </c>
      <c r="F140" t="s">
        <v>444</v>
      </c>
    </row>
    <row r="141" spans="1:6" ht="12.75">
      <c r="A141" s="1" t="s">
        <v>22</v>
      </c>
      <c r="B141" s="1">
        <v>3</v>
      </c>
      <c r="C141" t="s">
        <v>26</v>
      </c>
      <c r="D141" t="s">
        <v>369</v>
      </c>
      <c r="E141" t="s">
        <v>266</v>
      </c>
      <c r="F141" t="s">
        <v>444</v>
      </c>
    </row>
    <row r="142" spans="1:6" ht="12.75">
      <c r="A142" s="1" t="s">
        <v>22</v>
      </c>
      <c r="B142" s="1">
        <v>1</v>
      </c>
      <c r="C142" t="s">
        <v>26</v>
      </c>
      <c r="D142" t="s">
        <v>388</v>
      </c>
      <c r="E142" t="s">
        <v>266</v>
      </c>
      <c r="F142" t="s">
        <v>444</v>
      </c>
    </row>
    <row r="143" spans="1:6" ht="12.75">
      <c r="A143" s="1" t="s">
        <v>22</v>
      </c>
      <c r="B143" s="1">
        <v>1</v>
      </c>
      <c r="C143" t="s">
        <v>26</v>
      </c>
      <c r="D143" t="s">
        <v>395</v>
      </c>
      <c r="E143" t="s">
        <v>266</v>
      </c>
      <c r="F143" t="s">
        <v>444</v>
      </c>
    </row>
    <row r="144" spans="1:6" ht="12.75">
      <c r="A144" s="1" t="s">
        <v>22</v>
      </c>
      <c r="B144" s="1">
        <v>1</v>
      </c>
      <c r="C144" t="s">
        <v>28</v>
      </c>
      <c r="D144" t="s">
        <v>280</v>
      </c>
      <c r="E144" t="s">
        <v>266</v>
      </c>
      <c r="F144" t="s">
        <v>444</v>
      </c>
    </row>
    <row r="145" spans="1:6" ht="12.75">
      <c r="A145" s="1" t="s">
        <v>22</v>
      </c>
      <c r="B145" s="1">
        <v>1</v>
      </c>
      <c r="C145" t="s">
        <v>28</v>
      </c>
      <c r="D145" t="s">
        <v>395</v>
      </c>
      <c r="E145" t="s">
        <v>266</v>
      </c>
      <c r="F145" t="s">
        <v>444</v>
      </c>
    </row>
    <row r="146" spans="1:6" ht="12.75">
      <c r="A146" s="1" t="s">
        <v>22</v>
      </c>
      <c r="B146" s="1">
        <v>1</v>
      </c>
      <c r="C146" t="s">
        <v>25</v>
      </c>
      <c r="D146" t="s">
        <v>458</v>
      </c>
      <c r="E146" t="s">
        <v>293</v>
      </c>
      <c r="F146" t="s">
        <v>444</v>
      </c>
    </row>
    <row r="147" spans="1:6" ht="12.75">
      <c r="A147" s="1" t="s">
        <v>22</v>
      </c>
      <c r="B147" s="1">
        <v>1</v>
      </c>
      <c r="C147" t="s">
        <v>26</v>
      </c>
      <c r="D147" t="s">
        <v>273</v>
      </c>
      <c r="E147" t="s">
        <v>293</v>
      </c>
      <c r="F147" t="s">
        <v>444</v>
      </c>
    </row>
    <row r="148" spans="1:6" ht="12.75">
      <c r="A148" s="1" t="s">
        <v>22</v>
      </c>
      <c r="B148" s="1">
        <v>1</v>
      </c>
      <c r="C148" t="s">
        <v>26</v>
      </c>
      <c r="D148" t="s">
        <v>309</v>
      </c>
      <c r="E148" t="s">
        <v>293</v>
      </c>
      <c r="F148" t="s">
        <v>444</v>
      </c>
    </row>
    <row r="149" spans="1:6" ht="12.75">
      <c r="A149" s="1" t="s">
        <v>22</v>
      </c>
      <c r="B149" s="1">
        <v>1</v>
      </c>
      <c r="C149" t="s">
        <v>26</v>
      </c>
      <c r="D149" t="s">
        <v>277</v>
      </c>
      <c r="E149" t="s">
        <v>293</v>
      </c>
      <c r="F149" t="s">
        <v>444</v>
      </c>
    </row>
    <row r="150" spans="1:6" ht="12.75">
      <c r="A150" s="1" t="s">
        <v>29</v>
      </c>
      <c r="B150" s="1">
        <v>1</v>
      </c>
      <c r="C150" t="s">
        <v>186</v>
      </c>
      <c r="D150" t="s">
        <v>280</v>
      </c>
      <c r="E150" t="s">
        <v>281</v>
      </c>
      <c r="F150" t="s">
        <v>444</v>
      </c>
    </row>
    <row r="151" spans="1:6" ht="12.75">
      <c r="A151" s="1" t="s">
        <v>29</v>
      </c>
      <c r="B151" s="1">
        <v>1</v>
      </c>
      <c r="C151" t="s">
        <v>186</v>
      </c>
      <c r="D151" t="s">
        <v>464</v>
      </c>
      <c r="E151" t="s">
        <v>265</v>
      </c>
      <c r="F151" t="s">
        <v>444</v>
      </c>
    </row>
    <row r="152" spans="1:6" ht="12.75">
      <c r="A152" s="1" t="s">
        <v>31</v>
      </c>
      <c r="B152" s="1">
        <v>1</v>
      </c>
      <c r="C152" t="s">
        <v>12</v>
      </c>
      <c r="D152" t="s">
        <v>383</v>
      </c>
      <c r="F152" t="s">
        <v>444</v>
      </c>
    </row>
    <row r="153" spans="1:6" ht="12.75">
      <c r="A153" s="1" t="s">
        <v>31</v>
      </c>
      <c r="B153" s="1">
        <v>1</v>
      </c>
      <c r="C153" t="s">
        <v>12</v>
      </c>
      <c r="D153" t="s">
        <v>465</v>
      </c>
      <c r="F153" t="s">
        <v>444</v>
      </c>
    </row>
    <row r="154" spans="1:6" ht="12.75">
      <c r="A154" s="1" t="s">
        <v>31</v>
      </c>
      <c r="B154" s="1">
        <v>1</v>
      </c>
      <c r="C154" t="s">
        <v>297</v>
      </c>
      <c r="F154" t="s">
        <v>444</v>
      </c>
    </row>
    <row r="155" spans="1:6" ht="12.75">
      <c r="A155" s="1" t="s">
        <v>31</v>
      </c>
      <c r="B155" s="1">
        <v>2</v>
      </c>
      <c r="C155" t="s">
        <v>297</v>
      </c>
      <c r="D155" t="s">
        <v>299</v>
      </c>
      <c r="F155" t="s">
        <v>444</v>
      </c>
    </row>
    <row r="156" spans="1:6" ht="12.75">
      <c r="A156" s="1" t="s">
        <v>31</v>
      </c>
      <c r="B156" s="1">
        <v>1</v>
      </c>
      <c r="C156" t="s">
        <v>297</v>
      </c>
      <c r="D156" t="s">
        <v>287</v>
      </c>
      <c r="F156" t="s">
        <v>444</v>
      </c>
    </row>
    <row r="157" spans="1:6" ht="12.75">
      <c r="A157" s="1" t="s">
        <v>31</v>
      </c>
      <c r="B157" s="1">
        <v>1</v>
      </c>
      <c r="C157" t="s">
        <v>12</v>
      </c>
      <c r="D157" t="s">
        <v>447</v>
      </c>
      <c r="E157" t="s">
        <v>265</v>
      </c>
      <c r="F157" t="s">
        <v>444</v>
      </c>
    </row>
    <row r="158" spans="1:6" ht="12.75">
      <c r="A158" s="1" t="s">
        <v>31</v>
      </c>
      <c r="B158" s="1">
        <v>1</v>
      </c>
      <c r="C158" t="s">
        <v>297</v>
      </c>
      <c r="D158" t="s">
        <v>299</v>
      </c>
      <c r="E158" t="s">
        <v>266</v>
      </c>
      <c r="F158" t="s">
        <v>444</v>
      </c>
    </row>
    <row r="159" spans="1:6" ht="12.75">
      <c r="A159" s="1" t="s">
        <v>21</v>
      </c>
      <c r="B159" s="1">
        <v>4</v>
      </c>
      <c r="C159" t="s">
        <v>271</v>
      </c>
      <c r="F159" t="s">
        <v>466</v>
      </c>
    </row>
    <row r="160" spans="1:6" ht="12.75">
      <c r="A160" s="1" t="s">
        <v>21</v>
      </c>
      <c r="B160" s="1">
        <v>1</v>
      </c>
      <c r="C160" t="s">
        <v>271</v>
      </c>
      <c r="D160" t="s">
        <v>467</v>
      </c>
      <c r="E160" t="s">
        <v>293</v>
      </c>
      <c r="F160" t="s">
        <v>466</v>
      </c>
    </row>
    <row r="161" spans="1:2" ht="12.75">
      <c r="A161" s="1"/>
      <c r="B161" s="1"/>
    </row>
    <row r="162" spans="1:2" ht="12.75">
      <c r="A162" s="1"/>
      <c r="B162" s="4">
        <f>SUM(B4:B161)</f>
        <v>200</v>
      </c>
    </row>
    <row r="163" spans="1:2" ht="12.75">
      <c r="A163" s="1"/>
      <c r="B163" s="4"/>
    </row>
    <row r="164" spans="1:2" ht="12.75">
      <c r="A164" s="1"/>
      <c r="B164" s="1"/>
    </row>
    <row r="165" spans="1:2" ht="12.75">
      <c r="A165" s="1"/>
      <c r="B165" s="1"/>
    </row>
    <row r="167" ht="12.75">
      <c r="B167" s="4"/>
    </row>
  </sheetData>
  <printOptions gridLines="1" horizontalCentered="1" verticalCentered="1"/>
  <pageMargins left="0.4724409448818898" right="0" top="0.95" bottom="0.3937007874015748" header="0.31496062992125984" footer="0"/>
  <pageSetup fitToHeight="2" horizontalDpi="600" verticalDpi="600" orientation="portrait" paperSize="9" scale="79" r:id="rId1"/>
  <headerFooter alignWithMargins="0">
    <oddHeader>&amp;C&amp;"Arial,Fett"&amp;12&amp;EZuordnung von Hilfen zu den Trägern - RSD B - März 2007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3.7109375" style="0" customWidth="1"/>
    <col min="3" max="3" width="6.28125" style="1" customWidth="1"/>
    <col min="4" max="4" width="6.140625" style="0" customWidth="1"/>
    <col min="5" max="5" width="12.00390625" style="0" customWidth="1"/>
    <col min="6" max="6" width="10.8515625" style="0" customWidth="1"/>
    <col min="8" max="8" width="2.00390625" style="1" customWidth="1"/>
    <col min="9" max="9" width="8.7109375" style="0" customWidth="1"/>
    <col min="10" max="10" width="18.8515625" style="0" customWidth="1"/>
    <col min="12" max="12" width="2.421875" style="0" customWidth="1"/>
  </cols>
  <sheetData>
    <row r="1" spans="1:8" ht="15">
      <c r="A1" s="21" t="s">
        <v>114</v>
      </c>
      <c r="D1" s="80" t="s">
        <v>229</v>
      </c>
      <c r="E1" s="37"/>
      <c r="F1" s="29" t="s">
        <v>53</v>
      </c>
      <c r="G1" s="29" t="s">
        <v>131</v>
      </c>
      <c r="H1"/>
    </row>
    <row r="2" spans="1:11" ht="12.75">
      <c r="A2" s="4" t="s">
        <v>135</v>
      </c>
      <c r="B2" s="4" t="s">
        <v>0</v>
      </c>
      <c r="D2" s="4" t="s">
        <v>230</v>
      </c>
      <c r="E2" s="29"/>
      <c r="F2" s="29" t="s">
        <v>129</v>
      </c>
      <c r="G2" s="29" t="s">
        <v>132</v>
      </c>
      <c r="H2"/>
      <c r="I2" s="3" t="s">
        <v>139</v>
      </c>
      <c r="J2" s="1"/>
      <c r="K2" s="4" t="s">
        <v>138</v>
      </c>
    </row>
    <row r="3" spans="1:11" ht="12.75">
      <c r="A3" s="4" t="s">
        <v>136</v>
      </c>
      <c r="B3" s="4"/>
      <c r="C3" s="4" t="s">
        <v>226</v>
      </c>
      <c r="D3" s="4" t="s">
        <v>227</v>
      </c>
      <c r="E3" s="29" t="s">
        <v>125</v>
      </c>
      <c r="F3" s="29" t="s">
        <v>130</v>
      </c>
      <c r="G3" s="29" t="s">
        <v>130</v>
      </c>
      <c r="H3"/>
      <c r="I3" s="3" t="s">
        <v>140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>
        <v>11</v>
      </c>
      <c r="G4" s="36">
        <f>SUM(E4+E5+E6-F4)</f>
        <v>0</v>
      </c>
      <c r="H4" t="s">
        <v>57</v>
      </c>
      <c r="I4" s="21" t="s">
        <v>141</v>
      </c>
      <c r="J4" s="1" t="s">
        <v>160</v>
      </c>
      <c r="K4" s="27"/>
      <c r="L4" t="s">
        <v>91</v>
      </c>
    </row>
    <row r="5" spans="1:12" ht="12.75">
      <c r="A5" s="21" t="s">
        <v>7</v>
      </c>
      <c r="B5" t="s">
        <v>71</v>
      </c>
      <c r="C5" s="41">
        <v>8</v>
      </c>
      <c r="D5" s="42">
        <v>3</v>
      </c>
      <c r="E5" s="36">
        <f aca="true" t="shared" si="0" ref="E5:E11">SUM(C5:D5)</f>
        <v>11</v>
      </c>
      <c r="F5" s="36" t="s">
        <v>168</v>
      </c>
      <c r="G5" s="36" t="s">
        <v>161</v>
      </c>
      <c r="H5" t="s">
        <v>57</v>
      </c>
      <c r="I5" s="1" t="s">
        <v>141</v>
      </c>
      <c r="J5" s="1" t="s">
        <v>33</v>
      </c>
      <c r="K5" s="27"/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168</v>
      </c>
      <c r="G6" s="36" t="s">
        <v>161</v>
      </c>
      <c r="H6" t="s">
        <v>59</v>
      </c>
      <c r="I6" s="1" t="s">
        <v>141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>
        <v>1</v>
      </c>
      <c r="D7" s="42"/>
      <c r="E7" s="36">
        <f t="shared" si="0"/>
        <v>1</v>
      </c>
      <c r="F7" s="36">
        <v>1</v>
      </c>
      <c r="G7" s="36">
        <f>SUM(E7-F7)</f>
        <v>0</v>
      </c>
      <c r="H7" t="s">
        <v>58</v>
      </c>
      <c r="I7" s="21" t="s">
        <v>142</v>
      </c>
      <c r="J7" s="1" t="s">
        <v>48</v>
      </c>
      <c r="K7" s="27"/>
      <c r="L7" t="s">
        <v>91</v>
      </c>
    </row>
    <row r="8" spans="1:12" ht="12.75">
      <c r="A8" s="21" t="s">
        <v>10</v>
      </c>
      <c r="B8" t="s">
        <v>137</v>
      </c>
      <c r="C8" s="41"/>
      <c r="D8" s="42">
        <v>2</v>
      </c>
      <c r="E8" s="36">
        <f t="shared" si="0"/>
        <v>2</v>
      </c>
      <c r="F8" s="36">
        <v>4</v>
      </c>
      <c r="G8" s="36">
        <f>SUM(E8+E9+E11-F8)</f>
        <v>1</v>
      </c>
      <c r="H8" t="s">
        <v>59</v>
      </c>
      <c r="I8" s="21" t="s">
        <v>143</v>
      </c>
      <c r="J8" s="1" t="s">
        <v>159</v>
      </c>
      <c r="K8" s="27">
        <v>24079.86</v>
      </c>
      <c r="L8" t="s">
        <v>91</v>
      </c>
    </row>
    <row r="9" spans="1:12" ht="12.75">
      <c r="A9" s="21" t="s">
        <v>10</v>
      </c>
      <c r="B9" t="s">
        <v>134</v>
      </c>
      <c r="C9" s="41"/>
      <c r="D9" s="42">
        <v>3</v>
      </c>
      <c r="E9" s="36">
        <f t="shared" si="0"/>
        <v>3</v>
      </c>
      <c r="F9" s="36" t="s">
        <v>168</v>
      </c>
      <c r="G9" s="36" t="s">
        <v>162</v>
      </c>
      <c r="H9" t="s">
        <v>59</v>
      </c>
      <c r="I9" s="1" t="s">
        <v>143</v>
      </c>
      <c r="J9" s="1" t="s">
        <v>83</v>
      </c>
      <c r="K9" s="27">
        <v>15463.09</v>
      </c>
      <c r="L9" t="s">
        <v>91</v>
      </c>
    </row>
    <row r="10" spans="1:12" ht="12.75">
      <c r="A10" s="21" t="s">
        <v>75</v>
      </c>
      <c r="B10" t="s">
        <v>76</v>
      </c>
      <c r="C10" s="41"/>
      <c r="D10" s="42"/>
      <c r="E10" s="36">
        <f t="shared" si="0"/>
        <v>0</v>
      </c>
      <c r="F10" s="36"/>
      <c r="G10" s="36">
        <f>SUM(E10-F10)</f>
        <v>0</v>
      </c>
      <c r="H10" t="s">
        <v>58</v>
      </c>
      <c r="I10" s="21" t="s">
        <v>144</v>
      </c>
      <c r="J10" s="1" t="s">
        <v>77</v>
      </c>
      <c r="K10" s="27"/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168</v>
      </c>
      <c r="G11" s="36" t="s">
        <v>162</v>
      </c>
      <c r="H11" t="s">
        <v>59</v>
      </c>
      <c r="I11" s="1" t="s">
        <v>143</v>
      </c>
      <c r="J11" s="1" t="s">
        <v>84</v>
      </c>
      <c r="K11" s="27"/>
      <c r="L11" t="s">
        <v>91</v>
      </c>
    </row>
    <row r="12" spans="1:11" ht="12.75">
      <c r="A12" s="21"/>
      <c r="C12" s="36" t="s">
        <v>169</v>
      </c>
      <c r="D12" s="36" t="s">
        <v>169</v>
      </c>
      <c r="E12" s="36" t="s">
        <v>169</v>
      </c>
      <c r="F12" s="36" t="s">
        <v>169</v>
      </c>
      <c r="G12" s="36" t="s">
        <v>169</v>
      </c>
      <c r="H12"/>
      <c r="I12" s="1"/>
      <c r="J12" s="1"/>
      <c r="K12" s="28" t="s">
        <v>169</v>
      </c>
    </row>
    <row r="13" spans="1:12" ht="12.75">
      <c r="A13" s="21" t="s">
        <v>11</v>
      </c>
      <c r="B13" t="s">
        <v>12</v>
      </c>
      <c r="C13" s="41">
        <v>17</v>
      </c>
      <c r="D13" s="42">
        <v>8</v>
      </c>
      <c r="E13" s="36">
        <f aca="true" t="shared" si="1" ref="E13:E21">SUM(C13:D13)</f>
        <v>25</v>
      </c>
      <c r="F13" s="36" t="s">
        <v>168</v>
      </c>
      <c r="G13" s="36" t="s">
        <v>164</v>
      </c>
      <c r="H13" t="s">
        <v>58</v>
      </c>
      <c r="I13" s="1" t="s">
        <v>145</v>
      </c>
      <c r="J13" s="1" t="s">
        <v>35</v>
      </c>
      <c r="K13" s="27">
        <v>10333.53</v>
      </c>
      <c r="L13" t="s">
        <v>91</v>
      </c>
    </row>
    <row r="14" spans="1:12" ht="12.75">
      <c r="A14" s="21" t="s">
        <v>180</v>
      </c>
      <c r="B14" t="s">
        <v>241</v>
      </c>
      <c r="C14" s="41"/>
      <c r="D14" s="42"/>
      <c r="E14" s="36">
        <f>SUM(C14:D14)</f>
        <v>0</v>
      </c>
      <c r="F14" s="36" t="s">
        <v>168</v>
      </c>
      <c r="G14" s="36" t="s">
        <v>164</v>
      </c>
      <c r="H14" t="s">
        <v>58</v>
      </c>
      <c r="I14" s="1" t="s">
        <v>145</v>
      </c>
      <c r="J14" s="1" t="s">
        <v>240</v>
      </c>
      <c r="K14" s="27"/>
      <c r="L14" t="s">
        <v>91</v>
      </c>
    </row>
    <row r="15" spans="1:12" ht="12.75">
      <c r="A15" s="21" t="s">
        <v>13</v>
      </c>
      <c r="B15" t="s">
        <v>14</v>
      </c>
      <c r="C15" s="41">
        <v>4</v>
      </c>
      <c r="D15" s="42"/>
      <c r="E15" s="36">
        <f t="shared" si="1"/>
        <v>4</v>
      </c>
      <c r="F15" s="36">
        <v>5</v>
      </c>
      <c r="G15" s="36">
        <f aca="true" t="shared" si="2" ref="G15:G21">SUM(E15-F15)</f>
        <v>-1</v>
      </c>
      <c r="H15" t="s">
        <v>58</v>
      </c>
      <c r="I15" s="21" t="s">
        <v>146</v>
      </c>
      <c r="J15" s="1" t="s">
        <v>34</v>
      </c>
      <c r="K15" s="27">
        <v>807.04</v>
      </c>
      <c r="L15" t="s">
        <v>91</v>
      </c>
    </row>
    <row r="16" spans="1:12" ht="12.75">
      <c r="A16" s="21" t="s">
        <v>15</v>
      </c>
      <c r="B16" t="s">
        <v>16</v>
      </c>
      <c r="C16" s="41">
        <v>5</v>
      </c>
      <c r="D16" s="42">
        <v>2</v>
      </c>
      <c r="E16" s="36">
        <f t="shared" si="1"/>
        <v>7</v>
      </c>
      <c r="F16" s="36">
        <v>6</v>
      </c>
      <c r="G16" s="36">
        <f t="shared" si="2"/>
        <v>1</v>
      </c>
      <c r="H16" t="s">
        <v>58</v>
      </c>
      <c r="I16" s="21" t="s">
        <v>147</v>
      </c>
      <c r="J16" s="1" t="s">
        <v>36</v>
      </c>
      <c r="K16" s="27">
        <v>4629.84</v>
      </c>
      <c r="L16" t="s">
        <v>91</v>
      </c>
    </row>
    <row r="17" spans="1:12" ht="12.75">
      <c r="A17" s="21" t="s">
        <v>17</v>
      </c>
      <c r="B17" t="s">
        <v>18</v>
      </c>
      <c r="C17" s="41">
        <v>12</v>
      </c>
      <c r="D17" s="42">
        <v>7</v>
      </c>
      <c r="E17" s="36">
        <f t="shared" si="1"/>
        <v>19</v>
      </c>
      <c r="F17" s="36">
        <v>19</v>
      </c>
      <c r="G17" s="36">
        <f>SUM(E17+E18-F17)</f>
        <v>1</v>
      </c>
      <c r="H17" t="s">
        <v>58</v>
      </c>
      <c r="I17" s="21" t="s">
        <v>148</v>
      </c>
      <c r="J17" s="1" t="s">
        <v>37</v>
      </c>
      <c r="K17" s="27">
        <v>5411.12</v>
      </c>
      <c r="L17" t="s">
        <v>91</v>
      </c>
    </row>
    <row r="18" spans="1:12" ht="12.75">
      <c r="A18" s="21" t="s">
        <v>180</v>
      </c>
      <c r="B18" t="s">
        <v>182</v>
      </c>
      <c r="C18" s="41">
        <v>1</v>
      </c>
      <c r="D18" s="42"/>
      <c r="E18" s="36">
        <f t="shared" si="1"/>
        <v>1</v>
      </c>
      <c r="F18" s="36" t="s">
        <v>168</v>
      </c>
      <c r="G18" s="36" t="s">
        <v>245</v>
      </c>
      <c r="H18" t="s">
        <v>58</v>
      </c>
      <c r="I18" s="33" t="s">
        <v>148</v>
      </c>
      <c r="J18" s="1" t="s">
        <v>179</v>
      </c>
      <c r="K18" s="27"/>
      <c r="L18" t="s">
        <v>91</v>
      </c>
    </row>
    <row r="19" spans="1:12" ht="12.75">
      <c r="A19" s="21" t="s">
        <v>180</v>
      </c>
      <c r="B19" t="s">
        <v>208</v>
      </c>
      <c r="C19" s="41"/>
      <c r="D19" s="42"/>
      <c r="E19" s="36">
        <f t="shared" si="1"/>
        <v>0</v>
      </c>
      <c r="F19" s="36" t="s">
        <v>168</v>
      </c>
      <c r="G19" s="36" t="s">
        <v>246</v>
      </c>
      <c r="H19" t="s">
        <v>59</v>
      </c>
      <c r="I19" s="33" t="s">
        <v>154</v>
      </c>
      <c r="J19" s="1" t="s">
        <v>207</v>
      </c>
      <c r="K19" s="27"/>
      <c r="L19" t="s">
        <v>91</v>
      </c>
    </row>
    <row r="20" spans="1:12" ht="12.75">
      <c r="A20" s="21" t="s">
        <v>180</v>
      </c>
      <c r="B20" t="s">
        <v>183</v>
      </c>
      <c r="C20" s="41"/>
      <c r="D20" s="42">
        <v>1</v>
      </c>
      <c r="E20" s="36">
        <f t="shared" si="1"/>
        <v>1</v>
      </c>
      <c r="F20" s="36"/>
      <c r="G20" s="36" t="s">
        <v>164</v>
      </c>
      <c r="H20" t="s">
        <v>58</v>
      </c>
      <c r="I20" s="1" t="s">
        <v>145</v>
      </c>
      <c r="J20" s="1" t="s">
        <v>181</v>
      </c>
      <c r="K20" s="27">
        <v>1418.99</v>
      </c>
      <c r="L20" t="s">
        <v>91</v>
      </c>
    </row>
    <row r="21" spans="1:12" ht="12.75">
      <c r="A21" s="21" t="s">
        <v>184</v>
      </c>
      <c r="B21" t="s">
        <v>225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247</v>
      </c>
      <c r="J21" s="1" t="s">
        <v>185</v>
      </c>
      <c r="K21" s="27"/>
      <c r="L21" t="s">
        <v>91</v>
      </c>
    </row>
    <row r="22" spans="1:11" ht="12.75">
      <c r="A22" s="21"/>
      <c r="C22" s="36" t="s">
        <v>169</v>
      </c>
      <c r="D22" s="36" t="s">
        <v>169</v>
      </c>
      <c r="E22" s="36" t="s">
        <v>169</v>
      </c>
      <c r="F22" s="36" t="s">
        <v>169</v>
      </c>
      <c r="G22" s="36" t="s">
        <v>169</v>
      </c>
      <c r="H22"/>
      <c r="I22" s="1"/>
      <c r="J22" s="1"/>
      <c r="K22" s="28" t="s">
        <v>169</v>
      </c>
    </row>
    <row r="23" spans="1:12" ht="12.75">
      <c r="A23" s="21" t="s">
        <v>19</v>
      </c>
      <c r="B23" t="s">
        <v>20</v>
      </c>
      <c r="C23" s="41">
        <v>7</v>
      </c>
      <c r="D23" s="42">
        <v>5</v>
      </c>
      <c r="E23" s="36">
        <f>SUM(C23:D23)</f>
        <v>12</v>
      </c>
      <c r="F23" s="36">
        <v>12</v>
      </c>
      <c r="G23" s="36">
        <f>SUM(E23+E26-F23)</f>
        <v>0</v>
      </c>
      <c r="H23" t="s">
        <v>57</v>
      </c>
      <c r="I23" s="21" t="s">
        <v>149</v>
      </c>
      <c r="J23" s="1" t="s">
        <v>38</v>
      </c>
      <c r="K23" s="27">
        <v>23891.6</v>
      </c>
      <c r="L23" t="s">
        <v>91</v>
      </c>
    </row>
    <row r="24" spans="1:12" ht="12.75">
      <c r="A24" s="21" t="s">
        <v>19</v>
      </c>
      <c r="B24" t="s">
        <v>190</v>
      </c>
      <c r="C24" s="36" t="s">
        <v>168</v>
      </c>
      <c r="D24" s="36" t="s">
        <v>168</v>
      </c>
      <c r="E24" s="36" t="s">
        <v>168</v>
      </c>
      <c r="F24" s="36" t="s">
        <v>168</v>
      </c>
      <c r="G24" s="36" t="s">
        <v>248</v>
      </c>
      <c r="H24" t="s">
        <v>57</v>
      </c>
      <c r="I24" s="33" t="s">
        <v>149</v>
      </c>
      <c r="J24" s="1" t="s">
        <v>194</v>
      </c>
      <c r="K24" s="27"/>
      <c r="L24" t="s">
        <v>91</v>
      </c>
    </row>
    <row r="25" spans="1:12" ht="12.75">
      <c r="A25" s="21" t="s">
        <v>19</v>
      </c>
      <c r="B25" t="s">
        <v>192</v>
      </c>
      <c r="C25" s="36" t="s">
        <v>168</v>
      </c>
      <c r="D25" s="36" t="s">
        <v>168</v>
      </c>
      <c r="E25" s="36" t="s">
        <v>168</v>
      </c>
      <c r="F25" s="36" t="s">
        <v>168</v>
      </c>
      <c r="G25" s="36" t="s">
        <v>248</v>
      </c>
      <c r="H25" t="s">
        <v>57</v>
      </c>
      <c r="I25" s="33" t="s">
        <v>149</v>
      </c>
      <c r="J25" s="1" t="s">
        <v>195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/>
      <c r="G26" s="36" t="s">
        <v>248</v>
      </c>
      <c r="H26" t="s">
        <v>57</v>
      </c>
      <c r="I26" s="33" t="s">
        <v>149</v>
      </c>
      <c r="J26" s="1" t="s">
        <v>196</v>
      </c>
      <c r="K26" s="27"/>
      <c r="L26" t="s">
        <v>91</v>
      </c>
    </row>
    <row r="27" spans="1:11" ht="12.75">
      <c r="A27" s="21"/>
      <c r="C27" s="36" t="s">
        <v>169</v>
      </c>
      <c r="D27" s="36" t="s">
        <v>169</v>
      </c>
      <c r="E27" s="36" t="s">
        <v>169</v>
      </c>
      <c r="F27" s="36" t="s">
        <v>169</v>
      </c>
      <c r="G27" s="36" t="s">
        <v>169</v>
      </c>
      <c r="H27"/>
      <c r="I27" s="1"/>
      <c r="J27" s="1"/>
      <c r="K27" s="28" t="s">
        <v>169</v>
      </c>
    </row>
    <row r="28" spans="1:12" ht="12.75">
      <c r="A28" s="21" t="s">
        <v>21</v>
      </c>
      <c r="B28" t="s">
        <v>201</v>
      </c>
      <c r="C28" s="41">
        <v>12</v>
      </c>
      <c r="D28" s="42">
        <v>7</v>
      </c>
      <c r="E28" s="36">
        <f aca="true" t="shared" si="3" ref="E28:E33">SUM(C28:D28)</f>
        <v>19</v>
      </c>
      <c r="F28" s="36">
        <v>35</v>
      </c>
      <c r="G28" s="36">
        <f>SUM(E28+E29+E30+E31+E32+E33-F28)</f>
        <v>0</v>
      </c>
      <c r="H28" t="s">
        <v>59</v>
      </c>
      <c r="I28" s="21" t="s">
        <v>150</v>
      </c>
      <c r="J28" s="1" t="s">
        <v>49</v>
      </c>
      <c r="K28" s="27">
        <v>13273.05</v>
      </c>
      <c r="L28" t="s">
        <v>91</v>
      </c>
    </row>
    <row r="29" spans="1:12" ht="12.75">
      <c r="A29" s="21" t="s">
        <v>21</v>
      </c>
      <c r="B29" t="s">
        <v>203</v>
      </c>
      <c r="C29" s="41"/>
      <c r="D29" s="42"/>
      <c r="E29" s="36">
        <f t="shared" si="3"/>
        <v>0</v>
      </c>
      <c r="F29" s="36" t="s">
        <v>168</v>
      </c>
      <c r="G29" s="36" t="s">
        <v>165</v>
      </c>
      <c r="H29" t="s">
        <v>59</v>
      </c>
      <c r="I29" s="33" t="s">
        <v>150</v>
      </c>
      <c r="J29" s="1" t="s">
        <v>204</v>
      </c>
      <c r="K29" s="27"/>
      <c r="L29" t="s">
        <v>91</v>
      </c>
    </row>
    <row r="30" spans="1:12" ht="12.75">
      <c r="A30" s="21" t="s">
        <v>21</v>
      </c>
      <c r="B30" t="s">
        <v>237</v>
      </c>
      <c r="C30" s="41">
        <v>6</v>
      </c>
      <c r="D30" s="42">
        <v>5</v>
      </c>
      <c r="E30" s="36">
        <f t="shared" si="3"/>
        <v>11</v>
      </c>
      <c r="F30" s="36" t="s">
        <v>168</v>
      </c>
      <c r="G30" s="36" t="s">
        <v>165</v>
      </c>
      <c r="H30" t="s">
        <v>59</v>
      </c>
      <c r="I30" s="33" t="s">
        <v>150</v>
      </c>
      <c r="J30" s="1" t="s">
        <v>234</v>
      </c>
      <c r="K30" s="27">
        <v>18940.14</v>
      </c>
      <c r="L30" t="s">
        <v>91</v>
      </c>
    </row>
    <row r="31" spans="1:12" ht="12.75">
      <c r="A31" s="21" t="s">
        <v>21</v>
      </c>
      <c r="B31" t="s">
        <v>202</v>
      </c>
      <c r="C31" s="41">
        <v>2</v>
      </c>
      <c r="D31" s="42">
        <v>3</v>
      </c>
      <c r="E31" s="36">
        <f t="shared" si="3"/>
        <v>5</v>
      </c>
      <c r="F31" s="36" t="s">
        <v>168</v>
      </c>
      <c r="G31" s="36" t="s">
        <v>165</v>
      </c>
      <c r="H31" t="s">
        <v>59</v>
      </c>
      <c r="I31" s="1" t="s">
        <v>150</v>
      </c>
      <c r="J31" s="1" t="s">
        <v>39</v>
      </c>
      <c r="K31" s="27">
        <v>2804.89</v>
      </c>
      <c r="L31" t="s">
        <v>91</v>
      </c>
    </row>
    <row r="32" spans="1:12" ht="12.75">
      <c r="A32" s="21" t="s">
        <v>21</v>
      </c>
      <c r="B32" t="s">
        <v>238</v>
      </c>
      <c r="C32" s="41"/>
      <c r="D32" s="42"/>
      <c r="E32" s="36">
        <f t="shared" si="3"/>
        <v>0</v>
      </c>
      <c r="F32" s="36" t="s">
        <v>168</v>
      </c>
      <c r="G32" s="36" t="s">
        <v>165</v>
      </c>
      <c r="H32" t="s">
        <v>59</v>
      </c>
      <c r="I32" s="33" t="s">
        <v>150</v>
      </c>
      <c r="J32" s="1" t="s">
        <v>235</v>
      </c>
      <c r="K32" s="27"/>
      <c r="L32" t="s">
        <v>91</v>
      </c>
    </row>
    <row r="33" spans="1:12" ht="12.75">
      <c r="A33" s="21" t="s">
        <v>21</v>
      </c>
      <c r="B33" t="s">
        <v>239</v>
      </c>
      <c r="C33" s="41"/>
      <c r="D33" s="42"/>
      <c r="E33" s="36">
        <f t="shared" si="3"/>
        <v>0</v>
      </c>
      <c r="F33" s="36" t="s">
        <v>168</v>
      </c>
      <c r="G33" s="36" t="s">
        <v>165</v>
      </c>
      <c r="H33" t="s">
        <v>59</v>
      </c>
      <c r="I33" s="33" t="s">
        <v>150</v>
      </c>
      <c r="J33" s="1" t="s">
        <v>236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168</v>
      </c>
      <c r="D34" s="36" t="s">
        <v>168</v>
      </c>
      <c r="E34" s="36" t="s">
        <v>168</v>
      </c>
      <c r="F34" s="36" t="s">
        <v>168</v>
      </c>
      <c r="G34" s="36" t="s">
        <v>165</v>
      </c>
      <c r="H34" t="s">
        <v>59</v>
      </c>
      <c r="I34" s="1" t="s">
        <v>150</v>
      </c>
      <c r="J34" s="1" t="s">
        <v>65</v>
      </c>
      <c r="K34" s="27">
        <v>5698.68</v>
      </c>
      <c r="L34" t="s">
        <v>91</v>
      </c>
    </row>
    <row r="35" spans="1:12" ht="12.75">
      <c r="A35" s="21" t="s">
        <v>21</v>
      </c>
      <c r="B35" t="s">
        <v>190</v>
      </c>
      <c r="C35" s="36" t="s">
        <v>168</v>
      </c>
      <c r="D35" s="36" t="s">
        <v>168</v>
      </c>
      <c r="E35" s="36" t="s">
        <v>168</v>
      </c>
      <c r="F35" s="36" t="s">
        <v>168</v>
      </c>
      <c r="G35" s="36" t="s">
        <v>165</v>
      </c>
      <c r="H35" t="s">
        <v>59</v>
      </c>
      <c r="I35" s="1" t="s">
        <v>150</v>
      </c>
      <c r="J35" s="1" t="s">
        <v>191</v>
      </c>
      <c r="K35" s="27">
        <v>69.45</v>
      </c>
      <c r="L35" t="s">
        <v>91</v>
      </c>
    </row>
    <row r="36" spans="1:12" ht="12.75">
      <c r="A36" s="21" t="s">
        <v>21</v>
      </c>
      <c r="B36" t="s">
        <v>192</v>
      </c>
      <c r="C36" s="36" t="s">
        <v>168</v>
      </c>
      <c r="D36" s="36" t="s">
        <v>168</v>
      </c>
      <c r="E36" s="36" t="s">
        <v>168</v>
      </c>
      <c r="F36" s="36" t="s">
        <v>168</v>
      </c>
      <c r="G36" s="36" t="s">
        <v>165</v>
      </c>
      <c r="H36" t="s">
        <v>59</v>
      </c>
      <c r="I36" s="1" t="s">
        <v>150</v>
      </c>
      <c r="J36" s="1" t="s">
        <v>193</v>
      </c>
      <c r="K36" s="27">
        <v>35.6</v>
      </c>
      <c r="L36" t="s">
        <v>91</v>
      </c>
    </row>
    <row r="37" spans="1:11" ht="12.75">
      <c r="A37" s="21"/>
      <c r="C37" s="36" t="s">
        <v>169</v>
      </c>
      <c r="D37" s="36" t="s">
        <v>169</v>
      </c>
      <c r="E37" s="36" t="s">
        <v>169</v>
      </c>
      <c r="F37" s="36" t="s">
        <v>169</v>
      </c>
      <c r="G37" s="36" t="s">
        <v>169</v>
      </c>
      <c r="H37"/>
      <c r="I37" s="1"/>
      <c r="J37" s="1"/>
      <c r="K37" s="28" t="s">
        <v>169</v>
      </c>
    </row>
    <row r="38" spans="1:12" ht="12.75">
      <c r="A38" s="21" t="s">
        <v>22</v>
      </c>
      <c r="B38" t="s">
        <v>23</v>
      </c>
      <c r="C38" s="41">
        <v>15</v>
      </c>
      <c r="D38" s="42">
        <v>14</v>
      </c>
      <c r="E38" s="36">
        <f aca="true" t="shared" si="4" ref="E38:E45">SUM(C38:D38)</f>
        <v>29</v>
      </c>
      <c r="F38" s="36">
        <v>29</v>
      </c>
      <c r="G38" s="36">
        <f>SUM(E38+E42+E53-F38)</f>
        <v>0</v>
      </c>
      <c r="H38" t="s">
        <v>59</v>
      </c>
      <c r="I38" s="21" t="s">
        <v>151</v>
      </c>
      <c r="J38" s="1" t="s">
        <v>166</v>
      </c>
      <c r="K38" s="27">
        <v>63839.33</v>
      </c>
      <c r="L38" t="s">
        <v>91</v>
      </c>
    </row>
    <row r="39" spans="1:12" ht="12.75">
      <c r="A39" s="21" t="s">
        <v>22</v>
      </c>
      <c r="B39" t="s">
        <v>24</v>
      </c>
      <c r="C39" s="41"/>
      <c r="D39" s="42"/>
      <c r="E39" s="36">
        <f t="shared" si="4"/>
        <v>0</v>
      </c>
      <c r="F39" s="36"/>
      <c r="G39" s="36">
        <f>SUM(E39+E52-F39)</f>
        <v>0</v>
      </c>
      <c r="H39" t="s">
        <v>59</v>
      </c>
      <c r="I39" s="21" t="s">
        <v>152</v>
      </c>
      <c r="J39" s="1" t="s">
        <v>41</v>
      </c>
      <c r="K39" s="27"/>
      <c r="L39" t="s">
        <v>91</v>
      </c>
    </row>
    <row r="40" spans="1:12" ht="12.75">
      <c r="A40" s="21" t="s">
        <v>22</v>
      </c>
      <c r="B40" t="s">
        <v>25</v>
      </c>
      <c r="C40" s="41">
        <v>2</v>
      </c>
      <c r="D40" s="42">
        <v>9</v>
      </c>
      <c r="E40" s="36">
        <f t="shared" si="4"/>
        <v>11</v>
      </c>
      <c r="F40" s="36">
        <v>12</v>
      </c>
      <c r="G40" s="36">
        <f>SUM(E40+E51-F40)</f>
        <v>0</v>
      </c>
      <c r="H40" t="s">
        <v>59</v>
      </c>
      <c r="I40" s="21" t="s">
        <v>153</v>
      </c>
      <c r="J40" s="1" t="s">
        <v>42</v>
      </c>
      <c r="K40" s="27">
        <v>51412.98</v>
      </c>
      <c r="L40" t="s">
        <v>91</v>
      </c>
    </row>
    <row r="41" spans="1:12" ht="12.75">
      <c r="A41" s="21" t="s">
        <v>22</v>
      </c>
      <c r="B41" t="s">
        <v>26</v>
      </c>
      <c r="C41" s="41">
        <v>21</v>
      </c>
      <c r="D41" s="42">
        <v>18</v>
      </c>
      <c r="E41" s="36">
        <f t="shared" si="4"/>
        <v>39</v>
      </c>
      <c r="F41" s="36">
        <v>42</v>
      </c>
      <c r="G41" s="36">
        <f>SUM(E41+E19+E49-F41)</f>
        <v>-2</v>
      </c>
      <c r="H41" t="s">
        <v>59</v>
      </c>
      <c r="I41" s="21" t="s">
        <v>154</v>
      </c>
      <c r="J41" s="1" t="s">
        <v>43</v>
      </c>
      <c r="K41" s="27">
        <v>179672.43</v>
      </c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168</v>
      </c>
      <c r="G42" s="36" t="s">
        <v>245</v>
      </c>
      <c r="H42" t="s">
        <v>59</v>
      </c>
      <c r="I42" s="1" t="s">
        <v>151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7</v>
      </c>
      <c r="D43" s="42">
        <v>2</v>
      </c>
      <c r="E43" s="36">
        <f t="shared" si="4"/>
        <v>9</v>
      </c>
      <c r="F43" s="36">
        <v>9</v>
      </c>
      <c r="G43" s="36">
        <f>SUM(E43+E50-F43)</f>
        <v>0</v>
      </c>
      <c r="H43" t="s">
        <v>59</v>
      </c>
      <c r="I43" s="21" t="s">
        <v>155</v>
      </c>
      <c r="J43" s="1" t="s">
        <v>44</v>
      </c>
      <c r="K43" s="27">
        <v>12570.36</v>
      </c>
      <c r="L43" t="s">
        <v>91</v>
      </c>
    </row>
    <row r="44" spans="1:12" ht="12.75">
      <c r="A44" s="21" t="s">
        <v>29</v>
      </c>
      <c r="B44" t="s">
        <v>69</v>
      </c>
      <c r="C44" s="41"/>
      <c r="D44" s="42"/>
      <c r="E44" s="36">
        <f t="shared" si="4"/>
        <v>0</v>
      </c>
      <c r="F44" s="36">
        <v>1</v>
      </c>
      <c r="G44" s="36">
        <f>SUM(E44-F44)</f>
        <v>-1</v>
      </c>
      <c r="H44" t="s">
        <v>58</v>
      </c>
      <c r="I44" s="21" t="s">
        <v>156</v>
      </c>
      <c r="J44" s="1" t="s">
        <v>45</v>
      </c>
      <c r="K44" s="27"/>
      <c r="L44" t="s">
        <v>91</v>
      </c>
    </row>
    <row r="45" spans="1:12" ht="12.75">
      <c r="A45" s="21" t="s">
        <v>29</v>
      </c>
      <c r="B45" t="s">
        <v>30</v>
      </c>
      <c r="C45" s="41">
        <v>1</v>
      </c>
      <c r="D45" s="42"/>
      <c r="E45" s="36">
        <f t="shared" si="4"/>
        <v>1</v>
      </c>
      <c r="F45" s="36">
        <v>1</v>
      </c>
      <c r="G45" s="36">
        <f>SUM(E45-F45)</f>
        <v>0</v>
      </c>
      <c r="H45" t="s">
        <v>59</v>
      </c>
      <c r="I45" s="21" t="s">
        <v>157</v>
      </c>
      <c r="J45" s="1" t="s">
        <v>46</v>
      </c>
      <c r="K45" s="27">
        <v>1946.93</v>
      </c>
      <c r="L45" t="s">
        <v>91</v>
      </c>
    </row>
    <row r="46" spans="1:11" ht="12.75">
      <c r="A46" s="21"/>
      <c r="C46" s="36" t="s">
        <v>169</v>
      </c>
      <c r="D46" s="36" t="s">
        <v>169</v>
      </c>
      <c r="E46" s="36" t="s">
        <v>169</v>
      </c>
      <c r="F46" s="36" t="s">
        <v>169</v>
      </c>
      <c r="G46" s="36" t="s">
        <v>169</v>
      </c>
      <c r="H46"/>
      <c r="I46" s="1"/>
      <c r="J46" s="1"/>
      <c r="K46" s="28" t="s">
        <v>169</v>
      </c>
    </row>
    <row r="47" spans="1:12" ht="12.75">
      <c r="A47" s="21" t="s">
        <v>31</v>
      </c>
      <c r="B47" t="s">
        <v>12</v>
      </c>
      <c r="C47" s="41">
        <v>7</v>
      </c>
      <c r="D47" s="42">
        <v>5</v>
      </c>
      <c r="E47" s="36">
        <f aca="true" t="shared" si="5" ref="E47:E55">SUM(C47:D47)</f>
        <v>12</v>
      </c>
      <c r="F47" s="36">
        <v>45</v>
      </c>
      <c r="G47" s="36">
        <f>SUM(E47+E13+E14+E20+E54+E55-F47)</f>
        <v>0</v>
      </c>
      <c r="H47" t="s">
        <v>58</v>
      </c>
      <c r="I47" s="21" t="s">
        <v>145</v>
      </c>
      <c r="J47" s="1" t="s">
        <v>163</v>
      </c>
      <c r="K47" s="27">
        <v>2471.78</v>
      </c>
      <c r="L47" t="s">
        <v>91</v>
      </c>
    </row>
    <row r="48" spans="1:12" ht="12.75">
      <c r="A48" s="21" t="s">
        <v>31</v>
      </c>
      <c r="B48" t="s">
        <v>200</v>
      </c>
      <c r="C48" s="41"/>
      <c r="D48" s="42"/>
      <c r="E48" s="36">
        <f t="shared" si="5"/>
        <v>0</v>
      </c>
      <c r="F48" s="36" t="s">
        <v>168</v>
      </c>
      <c r="G48" s="36" t="s">
        <v>249</v>
      </c>
      <c r="H48" t="s">
        <v>59</v>
      </c>
      <c r="I48" s="33" t="s">
        <v>157</v>
      </c>
      <c r="J48" s="1" t="s">
        <v>188</v>
      </c>
      <c r="K48" s="27"/>
      <c r="L48" t="s">
        <v>91</v>
      </c>
    </row>
    <row r="49" spans="1:12" ht="12.75">
      <c r="A49" s="21" t="s">
        <v>31</v>
      </c>
      <c r="B49" t="s">
        <v>214</v>
      </c>
      <c r="C49" s="41">
        <v>1</v>
      </c>
      <c r="D49" s="42"/>
      <c r="E49" s="36">
        <f t="shared" si="5"/>
        <v>1</v>
      </c>
      <c r="F49" s="36" t="s">
        <v>168</v>
      </c>
      <c r="G49" s="36" t="s">
        <v>246</v>
      </c>
      <c r="H49" t="s">
        <v>59</v>
      </c>
      <c r="I49" s="33" t="s">
        <v>154</v>
      </c>
      <c r="J49" s="1" t="s">
        <v>209</v>
      </c>
      <c r="K49" s="27">
        <v>9907.01</v>
      </c>
      <c r="L49" t="s">
        <v>91</v>
      </c>
    </row>
    <row r="50" spans="1:12" ht="12.75">
      <c r="A50" s="21" t="s">
        <v>31</v>
      </c>
      <c r="B50" t="s">
        <v>215</v>
      </c>
      <c r="C50" s="41"/>
      <c r="D50" s="42"/>
      <c r="E50" s="36">
        <f t="shared" si="5"/>
        <v>0</v>
      </c>
      <c r="F50" s="36" t="s">
        <v>168</v>
      </c>
      <c r="G50" s="36" t="s">
        <v>250</v>
      </c>
      <c r="H50" t="s">
        <v>59</v>
      </c>
      <c r="I50" s="33" t="s">
        <v>155</v>
      </c>
      <c r="J50" s="1" t="s">
        <v>210</v>
      </c>
      <c r="K50" s="27"/>
      <c r="L50" t="s">
        <v>91</v>
      </c>
    </row>
    <row r="51" spans="1:12" ht="12.75">
      <c r="A51" s="21" t="s">
        <v>31</v>
      </c>
      <c r="B51" t="s">
        <v>216</v>
      </c>
      <c r="C51" s="41">
        <v>1</v>
      </c>
      <c r="D51" s="42"/>
      <c r="E51" s="36">
        <f t="shared" si="5"/>
        <v>1</v>
      </c>
      <c r="F51" s="36" t="s">
        <v>168</v>
      </c>
      <c r="G51" s="36" t="s">
        <v>251</v>
      </c>
      <c r="H51" t="s">
        <v>59</v>
      </c>
      <c r="I51" s="33" t="s">
        <v>153</v>
      </c>
      <c r="J51" s="1" t="s">
        <v>211</v>
      </c>
      <c r="K51" s="27"/>
      <c r="L51" t="s">
        <v>91</v>
      </c>
    </row>
    <row r="52" spans="1:12" ht="12.75">
      <c r="A52" s="21" t="s">
        <v>31</v>
      </c>
      <c r="B52" t="s">
        <v>217</v>
      </c>
      <c r="C52" s="41"/>
      <c r="D52" s="42"/>
      <c r="E52" s="36">
        <f t="shared" si="5"/>
        <v>0</v>
      </c>
      <c r="F52" s="36" t="s">
        <v>168</v>
      </c>
      <c r="G52" s="36" t="s">
        <v>252</v>
      </c>
      <c r="H52" t="s">
        <v>59</v>
      </c>
      <c r="I52" s="33" t="s">
        <v>152</v>
      </c>
      <c r="J52" s="1" t="s">
        <v>212</v>
      </c>
      <c r="K52" s="27"/>
      <c r="L52" t="s">
        <v>91</v>
      </c>
    </row>
    <row r="53" spans="1:12" ht="12.75">
      <c r="A53" s="21" t="s">
        <v>31</v>
      </c>
      <c r="B53" t="s">
        <v>218</v>
      </c>
      <c r="C53" s="41"/>
      <c r="D53" s="42"/>
      <c r="E53" s="36">
        <f t="shared" si="5"/>
        <v>0</v>
      </c>
      <c r="F53" s="36" t="s">
        <v>168</v>
      </c>
      <c r="G53" s="36" t="s">
        <v>245</v>
      </c>
      <c r="H53" t="s">
        <v>59</v>
      </c>
      <c r="I53" s="1" t="s">
        <v>151</v>
      </c>
      <c r="J53" s="1" t="s">
        <v>213</v>
      </c>
      <c r="K53" s="27"/>
      <c r="L53" t="s">
        <v>91</v>
      </c>
    </row>
    <row r="54" spans="1:12" ht="12.75">
      <c r="A54" s="21" t="s">
        <v>31</v>
      </c>
      <c r="B54" t="s">
        <v>243</v>
      </c>
      <c r="C54" s="41"/>
      <c r="D54" s="42">
        <v>2</v>
      </c>
      <c r="E54" s="36">
        <f t="shared" si="5"/>
        <v>2</v>
      </c>
      <c r="F54" s="36" t="s">
        <v>168</v>
      </c>
      <c r="G54" s="36" t="s">
        <v>164</v>
      </c>
      <c r="H54" t="s">
        <v>58</v>
      </c>
      <c r="I54" s="33" t="s">
        <v>145</v>
      </c>
      <c r="J54" s="1" t="s">
        <v>244</v>
      </c>
      <c r="K54" s="27">
        <v>356.8</v>
      </c>
      <c r="L54" t="s">
        <v>91</v>
      </c>
    </row>
    <row r="55" spans="1:12" ht="12.75">
      <c r="A55" s="21" t="s">
        <v>31</v>
      </c>
      <c r="B55" t="s">
        <v>254</v>
      </c>
      <c r="C55" s="41">
        <v>5</v>
      </c>
      <c r="D55" s="42"/>
      <c r="E55" s="36">
        <f t="shared" si="5"/>
        <v>5</v>
      </c>
      <c r="F55" s="36" t="s">
        <v>168</v>
      </c>
      <c r="G55" s="36" t="s">
        <v>164</v>
      </c>
      <c r="H55" t="s">
        <v>58</v>
      </c>
      <c r="I55" s="33" t="s">
        <v>145</v>
      </c>
      <c r="J55" s="1" t="s">
        <v>253</v>
      </c>
      <c r="K55" s="27">
        <v>505</v>
      </c>
      <c r="L55" t="s">
        <v>91</v>
      </c>
    </row>
    <row r="56" spans="1:11" ht="12.75">
      <c r="A56" s="21"/>
      <c r="C56" s="36" t="s">
        <v>169</v>
      </c>
      <c r="D56" s="36" t="s">
        <v>169</v>
      </c>
      <c r="E56" s="36" t="s">
        <v>169</v>
      </c>
      <c r="F56" s="36" t="s">
        <v>169</v>
      </c>
      <c r="G56" s="36" t="s">
        <v>169</v>
      </c>
      <c r="H56"/>
      <c r="I56" s="21"/>
      <c r="K56" s="28" t="s">
        <v>169</v>
      </c>
    </row>
    <row r="57" spans="1:12" ht="12.75">
      <c r="A57" s="21" t="s">
        <v>81</v>
      </c>
      <c r="B57" t="s">
        <v>220</v>
      </c>
      <c r="C57" s="41"/>
      <c r="D57" s="42"/>
      <c r="E57" s="36">
        <f>SUM(C57:D57)</f>
        <v>0</v>
      </c>
      <c r="F57" s="36"/>
      <c r="G57" s="36">
        <f>SUM(E57+E58-F57)</f>
        <v>0</v>
      </c>
      <c r="H57" t="s">
        <v>59</v>
      </c>
      <c r="I57" s="21" t="s">
        <v>158</v>
      </c>
      <c r="J57" s="1" t="s">
        <v>82</v>
      </c>
      <c r="K57" s="27"/>
      <c r="L57" t="s">
        <v>91</v>
      </c>
    </row>
    <row r="58" spans="1:12" ht="12" customHeight="1">
      <c r="A58" s="21" t="s">
        <v>222</v>
      </c>
      <c r="B58" t="s">
        <v>221</v>
      </c>
      <c r="C58" s="41"/>
      <c r="D58" s="42"/>
      <c r="E58" s="36">
        <f>SUM(C58:D58)</f>
        <v>0</v>
      </c>
      <c r="F58" s="36" t="s">
        <v>168</v>
      </c>
      <c r="G58" s="36" t="s">
        <v>167</v>
      </c>
      <c r="H58" t="s">
        <v>59</v>
      </c>
      <c r="I58" s="1" t="s">
        <v>158</v>
      </c>
      <c r="J58" s="1" t="s">
        <v>127</v>
      </c>
      <c r="K58" s="27"/>
      <c r="L58" t="s">
        <v>91</v>
      </c>
    </row>
    <row r="59" spans="1:12" ht="12" customHeight="1">
      <c r="A59" s="21" t="s">
        <v>81</v>
      </c>
      <c r="B59" t="s">
        <v>198</v>
      </c>
      <c r="C59" s="36" t="s">
        <v>168</v>
      </c>
      <c r="D59" s="36" t="s">
        <v>168</v>
      </c>
      <c r="E59" s="36" t="s">
        <v>168</v>
      </c>
      <c r="F59" s="36" t="s">
        <v>168</v>
      </c>
      <c r="G59" s="36" t="s">
        <v>167</v>
      </c>
      <c r="H59" t="s">
        <v>59</v>
      </c>
      <c r="I59" s="1" t="s">
        <v>158</v>
      </c>
      <c r="J59" s="1" t="s">
        <v>223</v>
      </c>
      <c r="K59" s="27"/>
      <c r="L59" t="s">
        <v>91</v>
      </c>
    </row>
    <row r="60" spans="1:12" ht="12" customHeight="1">
      <c r="A60" s="21" t="s">
        <v>81</v>
      </c>
      <c r="B60" t="s">
        <v>199</v>
      </c>
      <c r="C60" s="36" t="s">
        <v>168</v>
      </c>
      <c r="D60" s="36" t="s">
        <v>168</v>
      </c>
      <c r="E60" s="36" t="s">
        <v>168</v>
      </c>
      <c r="F60" s="36" t="s">
        <v>168</v>
      </c>
      <c r="G60" s="36" t="s">
        <v>167</v>
      </c>
      <c r="H60" t="s">
        <v>59</v>
      </c>
      <c r="I60" s="1" t="s">
        <v>158</v>
      </c>
      <c r="J60" s="1" t="s">
        <v>224</v>
      </c>
      <c r="K60" s="27"/>
      <c r="L60" t="s">
        <v>91</v>
      </c>
    </row>
    <row r="61" spans="1:12" ht="12" customHeight="1">
      <c r="A61" s="21"/>
      <c r="C61" s="76">
        <f>SUM(C4:C58)</f>
        <v>135</v>
      </c>
      <c r="D61" s="76">
        <f>SUM(D4:D58)</f>
        <v>96</v>
      </c>
      <c r="E61" s="76">
        <f>SUM(E4:E59)</f>
        <v>231</v>
      </c>
      <c r="F61" s="76">
        <f>SUM(F4:F59)</f>
        <v>232</v>
      </c>
      <c r="G61" s="76">
        <f>SUM(G57+G47+G45+G44+G43+G41+G40+G39+G38+G28+G23+G21+G17+G16+G15+G10+G8+G7+G4)</f>
        <v>-1</v>
      </c>
      <c r="H61"/>
      <c r="J61" s="32" t="s">
        <v>170</v>
      </c>
      <c r="K61" s="18">
        <f>SUM(K4:K60)</f>
        <v>449539.5</v>
      </c>
      <c r="L61" t="s">
        <v>91</v>
      </c>
    </row>
    <row r="62" spans="1:10" ht="12" customHeight="1">
      <c r="A62" s="81">
        <v>39174</v>
      </c>
      <c r="B62" s="77" t="s">
        <v>171</v>
      </c>
      <c r="D62" s="1"/>
      <c r="E62" s="1"/>
      <c r="H62"/>
      <c r="J62" s="1"/>
    </row>
    <row r="63" spans="1:11" ht="12" customHeight="1">
      <c r="A63" s="101">
        <v>39190</v>
      </c>
      <c r="B63" s="78" t="s">
        <v>526</v>
      </c>
      <c r="D63" s="1"/>
      <c r="E63" s="1"/>
      <c r="G63" s="4" t="s">
        <v>64</v>
      </c>
      <c r="H63"/>
      <c r="I63" s="4"/>
      <c r="J63" s="1"/>
      <c r="K63" s="4" t="s">
        <v>90</v>
      </c>
    </row>
    <row r="64" spans="1:12" ht="12" customHeight="1">
      <c r="A64" s="100">
        <v>39321</v>
      </c>
      <c r="B64" s="79" t="s">
        <v>255</v>
      </c>
      <c r="D64" s="1"/>
      <c r="E64" s="1"/>
      <c r="F64" s="11" t="s">
        <v>61</v>
      </c>
      <c r="G64" s="21">
        <f>SUM(E7+E10+E13+E14+E20+E15+E16+E17+E18+E21+E44+E47+E54+E55)</f>
        <v>77</v>
      </c>
      <c r="H64"/>
      <c r="I64" s="17"/>
      <c r="J64" s="11" t="s">
        <v>61</v>
      </c>
      <c r="K64" s="39">
        <f>SUM(K7+K10+K13+K14+K15+K16+K17+K18+K20+K21+K44+K47+K54+K55)</f>
        <v>25934.1</v>
      </c>
      <c r="L64" t="s">
        <v>91</v>
      </c>
    </row>
    <row r="65" spans="2:12" ht="12" customHeight="1">
      <c r="B65" s="5" t="s">
        <v>60</v>
      </c>
      <c r="C65" s="4"/>
      <c r="D65" s="4"/>
      <c r="E65" s="1"/>
      <c r="F65" s="11" t="s">
        <v>62</v>
      </c>
      <c r="G65" s="21">
        <f>SUM(E4+E5+E23+E26)</f>
        <v>23</v>
      </c>
      <c r="H65"/>
      <c r="I65" s="17"/>
      <c r="J65" s="11" t="s">
        <v>62</v>
      </c>
      <c r="K65" s="39">
        <f>SUM(K4+K5+K23+K24+K25+K26)</f>
        <v>23891.6</v>
      </c>
      <c r="L65" t="s">
        <v>91</v>
      </c>
    </row>
    <row r="66" spans="2:12" ht="12" customHeight="1">
      <c r="B66" s="16"/>
      <c r="D66" s="1"/>
      <c r="E66" s="1"/>
      <c r="F66" s="11" t="s">
        <v>63</v>
      </c>
      <c r="G66" s="21">
        <f>SUM(E6+E8+E9+E11+E19+E28+E29+E30+E31+E32+E33+E38+E39+E40+E41+E42+E43+E45+E48+E49+E51+E50+E52+E53+E57+E58)</f>
        <v>131</v>
      </c>
      <c r="I66" s="17"/>
      <c r="J66" s="11" t="s">
        <v>63</v>
      </c>
      <c r="K66" s="39">
        <f>SUM(K6+K8+K9+K11+K19+K28+K29+K30+K31+K32+K33+K34+K35+K36+K38+K39+K40+K41+K42+K43+K45+K48+K49+K50+K51+K52+K53+K57+K58+K59+K60)</f>
        <v>399713.8</v>
      </c>
      <c r="L66" t="s">
        <v>91</v>
      </c>
    </row>
    <row r="67" spans="3:12" ht="12.75">
      <c r="C67" s="21"/>
      <c r="D67" s="21"/>
      <c r="E67" s="1"/>
      <c r="F67" s="11" t="s">
        <v>66</v>
      </c>
      <c r="G67" s="4">
        <f>SUM(G64:G66)</f>
        <v>231</v>
      </c>
      <c r="H67"/>
      <c r="I67" s="18"/>
      <c r="J67" s="11" t="s">
        <v>66</v>
      </c>
      <c r="K67" s="18">
        <f>SUM(K64:K66)</f>
        <v>449539.5</v>
      </c>
      <c r="L67" t="s">
        <v>91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C - März 2007</oddHeader>
    <oddFooter>&amp;R&amp;8&amp;UDiese Aufstellung finden Sie auch unter :
&amp;UJugTransfer / Jug 4000 / Haushalt / HzE Statistik /  HzE Statistik 2007 / HzE Statistik 0307
 / Tabelle RSD 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2007-08-28T09:22:30Z</cp:lastPrinted>
  <dcterms:created xsi:type="dcterms:W3CDTF">2004-06-02T09:09:14Z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